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apolo\UAESP_Docs\jflorez\Mis documentos\OFICINA_ASESORA_DE_PLANEACIÓN\063_PLANES\095_Plan de Acción Institucional\Informes de seguimiento\Plan de Acción 2017\Consolidado\Publicaciones\"/>
    </mc:Choice>
  </mc:AlternateContent>
  <xr:revisionPtr revIDLastSave="0" documentId="8_{5BF03714-EB18-4AF3-8AA0-BC8AA9338509}" xr6:coauthVersionLast="31" xr6:coauthVersionMax="31" xr10:uidLastSave="{00000000-0000-0000-0000-000000000000}"/>
  <bookViews>
    <workbookView xWindow="0" yWindow="0" windowWidth="20490" windowHeight="7650" firstSheet="6" activeTab="11" xr2:uid="{00000000-000D-0000-FFFF-FFFF00000000}"/>
  </bookViews>
  <sheets>
    <sheet name="Enero 2017" sheetId="3" r:id="rId1"/>
    <sheet name="Febrero 2017" sheetId="4" r:id="rId2"/>
    <sheet name="Marzo 2017" sheetId="5" r:id="rId3"/>
    <sheet name="Abril 2017" sheetId="11" r:id="rId4"/>
    <sheet name="Mayo 2017" sheetId="12" r:id="rId5"/>
    <sheet name="Junio 2017" sheetId="14" r:id="rId6"/>
    <sheet name="Julio 2017" sheetId="15" r:id="rId7"/>
    <sheet name="Agosto 2017" sheetId="16" r:id="rId8"/>
    <sheet name="Septiembre 2017" sheetId="17" r:id="rId9"/>
    <sheet name="Octubre 2017" sheetId="18" r:id="rId10"/>
    <sheet name="Noviembre 2017" sheetId="19" r:id="rId11"/>
    <sheet name="Diciembre 2017" sheetId="20" r:id="rId12"/>
  </sheets>
  <externalReferences>
    <externalReference r:id="rId13"/>
  </externalReferences>
  <definedNames>
    <definedName name="_xlnm._FilterDatabase" localSheetId="3" hidden="1">'Abril 2017'!$B$5:$AH$94</definedName>
    <definedName name="_xlnm._FilterDatabase" localSheetId="7" hidden="1">'Agosto 2017'!$B$1:$AH$89</definedName>
    <definedName name="_xlnm._FilterDatabase" localSheetId="11" hidden="1">'Diciembre 2017'!$A$1:$AH$95</definedName>
    <definedName name="_xlnm._FilterDatabase" localSheetId="0" hidden="1">'Enero 2017'!$B$5:$AH$95</definedName>
    <definedName name="_xlnm._FilterDatabase" localSheetId="1" hidden="1">'Febrero 2017'!$B$5:$AH$94</definedName>
    <definedName name="_xlnm._FilterDatabase" localSheetId="6" hidden="1">'Julio 2017'!$B$1:$AH$89</definedName>
    <definedName name="_xlnm._FilterDatabase" localSheetId="5" hidden="1">'Junio 2017'!$B$1:$AH$92</definedName>
    <definedName name="_xlnm._FilterDatabase" localSheetId="2" hidden="1">'Marzo 2017'!$B$5:$AH$94</definedName>
    <definedName name="_xlnm._FilterDatabase" localSheetId="4" hidden="1">'Mayo 2017'!$B$1:$AH$92</definedName>
    <definedName name="_xlnm._FilterDatabase" localSheetId="10" hidden="1">'Noviembre 2017'!$B$1:$XDJ$89</definedName>
    <definedName name="_xlnm._FilterDatabase" localSheetId="9" hidden="1">'Octubre 2017'!$B$1:$AH$89</definedName>
    <definedName name="_xlnm._FilterDatabase" localSheetId="8" hidden="1">'Septiembre 2017'!$A$1:$AI$89</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82" i="3" l="1"/>
  <c r="AG82" i="4"/>
  <c r="AG82" i="5"/>
  <c r="AG82" i="11"/>
  <c r="AG78" i="12"/>
  <c r="AG78" i="19"/>
  <c r="AG81" i="3"/>
  <c r="AG81" i="4"/>
  <c r="AG81" i="5"/>
  <c r="AG81" i="11"/>
  <c r="AG77" i="12"/>
  <c r="AG77" i="19"/>
  <c r="AG80" i="3"/>
  <c r="AG80" i="4"/>
  <c r="AG80" i="5"/>
  <c r="AG80" i="11"/>
  <c r="AG76" i="12"/>
  <c r="AG76" i="19"/>
  <c r="AG79" i="3"/>
  <c r="AG79" i="4"/>
  <c r="AG79" i="5"/>
  <c r="AG79" i="11"/>
  <c r="AG75" i="12"/>
  <c r="AG75" i="19"/>
  <c r="AG27" i="3"/>
  <c r="AG27" i="4"/>
  <c r="AG27" i="5"/>
  <c r="AG27" i="11"/>
  <c r="AG23" i="12"/>
  <c r="AG23" i="19"/>
  <c r="AG28" i="3"/>
  <c r="AG28" i="4"/>
  <c r="AG28" i="5"/>
  <c r="AG28" i="11"/>
  <c r="AG24" i="12"/>
  <c r="AG24" i="19"/>
  <c r="AG29" i="3"/>
  <c r="AG29" i="4"/>
  <c r="AG29" i="5"/>
  <c r="AG29" i="11"/>
  <c r="AG25" i="12"/>
  <c r="AG25" i="19"/>
  <c r="AG30" i="3"/>
  <c r="AG30" i="4"/>
  <c r="AG30" i="5"/>
  <c r="AG30" i="11"/>
  <c r="AG26" i="12"/>
  <c r="AG26" i="19"/>
  <c r="AG31" i="3"/>
  <c r="AG31" i="4"/>
  <c r="AG31" i="5"/>
  <c r="AG31" i="11"/>
  <c r="AG27" i="12"/>
  <c r="AG27" i="19"/>
  <c r="AG32" i="3"/>
  <c r="AG32" i="4"/>
  <c r="AG32" i="5"/>
  <c r="AG32" i="11"/>
  <c r="AG28" i="12"/>
  <c r="AG28" i="19"/>
  <c r="AG7" i="3"/>
  <c r="AG7" i="4"/>
  <c r="AG7" i="5"/>
  <c r="AG7" i="11"/>
  <c r="AG3" i="12"/>
  <c r="AG3" i="20"/>
  <c r="AG8" i="3"/>
  <c r="AG8" i="4"/>
  <c r="AG8" i="5"/>
  <c r="AG8" i="11"/>
  <c r="AG4" i="12"/>
  <c r="AG4" i="20"/>
  <c r="AG9" i="3"/>
  <c r="AG9" i="4"/>
  <c r="AG9" i="5"/>
  <c r="AG9" i="11"/>
  <c r="AG5" i="12"/>
  <c r="AG5" i="20"/>
  <c r="AG10" i="3"/>
  <c r="AG10" i="4"/>
  <c r="AG10" i="5"/>
  <c r="AG10" i="11"/>
  <c r="AG6" i="12"/>
  <c r="AG6" i="20"/>
  <c r="AG11" i="3"/>
  <c r="AG11" i="4"/>
  <c r="AG11" i="5"/>
  <c r="AG11" i="11"/>
  <c r="AG7" i="12"/>
  <c r="AG7" i="20"/>
  <c r="AG12" i="3"/>
  <c r="AG12" i="4"/>
  <c r="AG12" i="5"/>
  <c r="AG12" i="11"/>
  <c r="AG8" i="12"/>
  <c r="AG8" i="20"/>
  <c r="AG13" i="3"/>
  <c r="AG13" i="4"/>
  <c r="AG13" i="5"/>
  <c r="AG13" i="11"/>
  <c r="AG9" i="12"/>
  <c r="AG9" i="20"/>
  <c r="AG14" i="3"/>
  <c r="AG14" i="4"/>
  <c r="AG14" i="5"/>
  <c r="AG14" i="11"/>
  <c r="AG10" i="12"/>
  <c r="AG10" i="20"/>
  <c r="AG15" i="3"/>
  <c r="AG15" i="4"/>
  <c r="AG15" i="5"/>
  <c r="AG15" i="11"/>
  <c r="AG11" i="12"/>
  <c r="AG11" i="20"/>
  <c r="AG16" i="3"/>
  <c r="AG16" i="4"/>
  <c r="AG16" i="5"/>
  <c r="AG16" i="11"/>
  <c r="AG12" i="12"/>
  <c r="AG12" i="20"/>
  <c r="AG17" i="3"/>
  <c r="AG17" i="4"/>
  <c r="AG17" i="5"/>
  <c r="AG17" i="11"/>
  <c r="AG13" i="12"/>
  <c r="AG13" i="20"/>
  <c r="AG18" i="3"/>
  <c r="AG18" i="4"/>
  <c r="AG18" i="5"/>
  <c r="AG18" i="11"/>
  <c r="AG14" i="12"/>
  <c r="AG14" i="20"/>
  <c r="AG19" i="3"/>
  <c r="AG19" i="4"/>
  <c r="AG19" i="5"/>
  <c r="AG19" i="11"/>
  <c r="AG15" i="12"/>
  <c r="AG15" i="20"/>
  <c r="AG20" i="3"/>
  <c r="AG20" i="4"/>
  <c r="AG20" i="5"/>
  <c r="AG20" i="11"/>
  <c r="AG16" i="12"/>
  <c r="AG16" i="20"/>
  <c r="AG21" i="3"/>
  <c r="AG21" i="4"/>
  <c r="AG21" i="5"/>
  <c r="AG21" i="11"/>
  <c r="AG17" i="12"/>
  <c r="AG17" i="20"/>
  <c r="AG22" i="3"/>
  <c r="AG22" i="4"/>
  <c r="AG22" i="5"/>
  <c r="AG22" i="11"/>
  <c r="AG18" i="12"/>
  <c r="AG18" i="20"/>
  <c r="AG23" i="3"/>
  <c r="AG23" i="4"/>
  <c r="AG23" i="5"/>
  <c r="AG23" i="11"/>
  <c r="AG19" i="12"/>
  <c r="AG19" i="20"/>
  <c r="AG24" i="3"/>
  <c r="AG24" i="4"/>
  <c r="AG24" i="5"/>
  <c r="AG24" i="11"/>
  <c r="AG20" i="12"/>
  <c r="AG20" i="20"/>
  <c r="AG25" i="3"/>
  <c r="AG25" i="4"/>
  <c r="AG25" i="5"/>
  <c r="AG25" i="11"/>
  <c r="AG21" i="12"/>
  <c r="AG21" i="20"/>
  <c r="AG26" i="3"/>
  <c r="AG26" i="4"/>
  <c r="AG26" i="5"/>
  <c r="AG26" i="11"/>
  <c r="AG22" i="12"/>
  <c r="AG22" i="20"/>
  <c r="AG23" i="20"/>
  <c r="AG24" i="20"/>
  <c r="AG25" i="20"/>
  <c r="AG26" i="20"/>
  <c r="AG27" i="20"/>
  <c r="AG28" i="20"/>
  <c r="AF33" i="4"/>
  <c r="AF33" i="3"/>
  <c r="AG33" i="3"/>
  <c r="AG33" i="4"/>
  <c r="AG33" i="5"/>
  <c r="AG33" i="11"/>
  <c r="AG29" i="12"/>
  <c r="AG29" i="20"/>
  <c r="AG30" i="20"/>
  <c r="AG31" i="20"/>
  <c r="AF36" i="11"/>
  <c r="AF36" i="4"/>
  <c r="AF36" i="3"/>
  <c r="AG36" i="3"/>
  <c r="AG36" i="4"/>
  <c r="AG36" i="5"/>
  <c r="AG36" i="11"/>
  <c r="AG32" i="12"/>
  <c r="AG32" i="20"/>
  <c r="AF37" i="11"/>
  <c r="AF37" i="4"/>
  <c r="AF37" i="3"/>
  <c r="AG37" i="3"/>
  <c r="AG37" i="4"/>
  <c r="AG37" i="5"/>
  <c r="AG37" i="11"/>
  <c r="AG33" i="12"/>
  <c r="AG33" i="20"/>
  <c r="AF38" i="11"/>
  <c r="AF38" i="4"/>
  <c r="AF38" i="3"/>
  <c r="AG38" i="3"/>
  <c r="AG38" i="4"/>
  <c r="AG38" i="5"/>
  <c r="AG38" i="11"/>
  <c r="AG34" i="12"/>
  <c r="AG34" i="20"/>
  <c r="AF39" i="11"/>
  <c r="AF39" i="4"/>
  <c r="AF39" i="3"/>
  <c r="AG39" i="3"/>
  <c r="AG39" i="4"/>
  <c r="AG39" i="5"/>
  <c r="AG39" i="11"/>
  <c r="AG35" i="12"/>
  <c r="AG35" i="20"/>
  <c r="AF40" i="11"/>
  <c r="AF40" i="4"/>
  <c r="AG40" i="3"/>
  <c r="AG40" i="4"/>
  <c r="AG40" i="5"/>
  <c r="AG40" i="11"/>
  <c r="AG36" i="12"/>
  <c r="AG36" i="20"/>
  <c r="AF42" i="4"/>
  <c r="AG42" i="3"/>
  <c r="AG42" i="4"/>
  <c r="AG42" i="5"/>
  <c r="AG42" i="11"/>
  <c r="AG38" i="12"/>
  <c r="AG38" i="20"/>
  <c r="AG43" i="3"/>
  <c r="AG43" i="4"/>
  <c r="AG43" i="5"/>
  <c r="AG43" i="11"/>
  <c r="AG39" i="12"/>
  <c r="AG39" i="20"/>
  <c r="AG44" i="3"/>
  <c r="AG44" i="4"/>
  <c r="AG44" i="5"/>
  <c r="AG44" i="11"/>
  <c r="AG40" i="12"/>
  <c r="AG40" i="20"/>
  <c r="AG45" i="3"/>
  <c r="AG45" i="4"/>
  <c r="AG45" i="5"/>
  <c r="AG45" i="11"/>
  <c r="AG41" i="12"/>
  <c r="AG41" i="20"/>
  <c r="AG46" i="3"/>
  <c r="AG46" i="4"/>
  <c r="AG46" i="5"/>
  <c r="AG46" i="11"/>
  <c r="AG42" i="12"/>
  <c r="AG42" i="20"/>
  <c r="AG47" i="3"/>
  <c r="AG47" i="4"/>
  <c r="AG47" i="5"/>
  <c r="AG47" i="11"/>
  <c r="AG43" i="12"/>
  <c r="AG43" i="20"/>
  <c r="AG48" i="3"/>
  <c r="AG48" i="4"/>
  <c r="AG48" i="5"/>
  <c r="AG48" i="11"/>
  <c r="AG44" i="12"/>
  <c r="AG44" i="20"/>
  <c r="AG49" i="3"/>
  <c r="AG49" i="4"/>
  <c r="AG49" i="5"/>
  <c r="AG49" i="11"/>
  <c r="AG45" i="12"/>
  <c r="AG45" i="20"/>
  <c r="AG50" i="3"/>
  <c r="AG50" i="4"/>
  <c r="AG50" i="5"/>
  <c r="AG50" i="11"/>
  <c r="AG46" i="12"/>
  <c r="AG46" i="20"/>
  <c r="AG51" i="3"/>
  <c r="AG51" i="4"/>
  <c r="AG51" i="5"/>
  <c r="AG51" i="11"/>
  <c r="AG47" i="12"/>
  <c r="AG47" i="20"/>
  <c r="AG52" i="3"/>
  <c r="AG52" i="4"/>
  <c r="AG52" i="5"/>
  <c r="AG52" i="11"/>
  <c r="AG48" i="12"/>
  <c r="AG48" i="20"/>
  <c r="AG53" i="3"/>
  <c r="AG53" i="4"/>
  <c r="AG53" i="5"/>
  <c r="AG53" i="11"/>
  <c r="AG49" i="12"/>
  <c r="AG49" i="20"/>
  <c r="AG54" i="3"/>
  <c r="AG54" i="4"/>
  <c r="AG54" i="5"/>
  <c r="AG54" i="11"/>
  <c r="AG50" i="12"/>
  <c r="AG50" i="20"/>
  <c r="AG55" i="3"/>
  <c r="AG55" i="4"/>
  <c r="AG55" i="5"/>
  <c r="AG55" i="11"/>
  <c r="AG51" i="12"/>
  <c r="AG51" i="20"/>
  <c r="AG56" i="3"/>
  <c r="AG56" i="4"/>
  <c r="AG56" i="5"/>
  <c r="AG56" i="11"/>
  <c r="AG52" i="12"/>
  <c r="AG52" i="20"/>
  <c r="AG57" i="3"/>
  <c r="AG57" i="4"/>
  <c r="AG57" i="5"/>
  <c r="AG57" i="11"/>
  <c r="AG53" i="12"/>
  <c r="AG53" i="20"/>
  <c r="AG58" i="3"/>
  <c r="AG58" i="4"/>
  <c r="AG58" i="5"/>
  <c r="AG58" i="11"/>
  <c r="AG54" i="12"/>
  <c r="AG54" i="20"/>
  <c r="AG59" i="3"/>
  <c r="AG59" i="4"/>
  <c r="AG59" i="5"/>
  <c r="AG59" i="11"/>
  <c r="AG55" i="12"/>
  <c r="AG55" i="20"/>
  <c r="AG60" i="3"/>
  <c r="AG60" i="4"/>
  <c r="AG60" i="5"/>
  <c r="AG60" i="11"/>
  <c r="AG56" i="12"/>
  <c r="AG56" i="20"/>
  <c r="AG61" i="3"/>
  <c r="AG61" i="4"/>
  <c r="AG61" i="5"/>
  <c r="AG61" i="11"/>
  <c r="AG57" i="12"/>
  <c r="AG57" i="20"/>
  <c r="AG62" i="3"/>
  <c r="AG62" i="4"/>
  <c r="AG62" i="5"/>
  <c r="AG62" i="11"/>
  <c r="AG58" i="12"/>
  <c r="AG58" i="20"/>
  <c r="AG63" i="3"/>
  <c r="AG63" i="4"/>
  <c r="AG63" i="5"/>
  <c r="AG63" i="11"/>
  <c r="AG59" i="12"/>
  <c r="AG59" i="20"/>
  <c r="AG64" i="3"/>
  <c r="AG64" i="4"/>
  <c r="AG64" i="5"/>
  <c r="AG64" i="11"/>
  <c r="AG60" i="12"/>
  <c r="AG60" i="20"/>
  <c r="AG65" i="3"/>
  <c r="AG65" i="4"/>
  <c r="AG65" i="5"/>
  <c r="AG65" i="11"/>
  <c r="AG61" i="12"/>
  <c r="AG61" i="20"/>
  <c r="AG67" i="3"/>
  <c r="AG67" i="4"/>
  <c r="AG67" i="5"/>
  <c r="AG67" i="11"/>
  <c r="AG62" i="12"/>
  <c r="AG62" i="20"/>
  <c r="AG63" i="12"/>
  <c r="AG63" i="20"/>
  <c r="AG68" i="3"/>
  <c r="AG68" i="4"/>
  <c r="AG68" i="5"/>
  <c r="AG68" i="11"/>
  <c r="AG64" i="12"/>
  <c r="AG64" i="20"/>
  <c r="AG69" i="3"/>
  <c r="AG69" i="4"/>
  <c r="AG69" i="5"/>
  <c r="AG69" i="11"/>
  <c r="AG65" i="12"/>
  <c r="AG65" i="20"/>
  <c r="AG70" i="3"/>
  <c r="AG70" i="4"/>
  <c r="AG70" i="5"/>
  <c r="AG70" i="11"/>
  <c r="AG66" i="12"/>
  <c r="AG66" i="20"/>
  <c r="AG71" i="3"/>
  <c r="AG71" i="4"/>
  <c r="AG71" i="5"/>
  <c r="AG71" i="11"/>
  <c r="AG67" i="12"/>
  <c r="AG67" i="20"/>
  <c r="AG72" i="3"/>
  <c r="AG72" i="4"/>
  <c r="AG72" i="5"/>
  <c r="AG72" i="11"/>
  <c r="AG68" i="12"/>
  <c r="AG68" i="20"/>
  <c r="AG73" i="3"/>
  <c r="AG73" i="4"/>
  <c r="AG73" i="5"/>
  <c r="AG73" i="11"/>
  <c r="AG69" i="12"/>
  <c r="AG69" i="20"/>
  <c r="AG74" i="3"/>
  <c r="AG74" i="4"/>
  <c r="AG74" i="5"/>
  <c r="AG74" i="11"/>
  <c r="AG70" i="12"/>
  <c r="AG70" i="20"/>
  <c r="AG75" i="3"/>
  <c r="AG75" i="4"/>
  <c r="AG75" i="5"/>
  <c r="AG75" i="11"/>
  <c r="AG71" i="12"/>
  <c r="AG71" i="20"/>
  <c r="AG76" i="3"/>
  <c r="AG76" i="4"/>
  <c r="AG76" i="5"/>
  <c r="AG76" i="11"/>
  <c r="AG72" i="12"/>
  <c r="AG72" i="20"/>
  <c r="AG77" i="3"/>
  <c r="AG77" i="4"/>
  <c r="AG77" i="5"/>
  <c r="AG77" i="11"/>
  <c r="AG73" i="12"/>
  <c r="AG73" i="20"/>
  <c r="AG78" i="3"/>
  <c r="AG78" i="4"/>
  <c r="AG78" i="5"/>
  <c r="AG78" i="11"/>
  <c r="AG74" i="12"/>
  <c r="AG74" i="20"/>
  <c r="AG75" i="20"/>
  <c r="AG76" i="20"/>
  <c r="AG77" i="20"/>
  <c r="AG78" i="20"/>
  <c r="AG85" i="12"/>
  <c r="AG85" i="20"/>
  <c r="AG86" i="20"/>
  <c r="AG87" i="20"/>
  <c r="AG88" i="20"/>
  <c r="AG89" i="20"/>
  <c r="AG6" i="3"/>
  <c r="AG6" i="4"/>
  <c r="AG6" i="5"/>
  <c r="AG6" i="11"/>
  <c r="AG2" i="12"/>
  <c r="AG2" i="20"/>
  <c r="AG3" i="19"/>
  <c r="AG10" i="19"/>
  <c r="AG19" i="19"/>
  <c r="AG34" i="19"/>
  <c r="AG50" i="19"/>
  <c r="AG66" i="19"/>
  <c r="AG2" i="19"/>
  <c r="AG4" i="19"/>
  <c r="AG5" i="19"/>
  <c r="AG6" i="19"/>
  <c r="AG7" i="19"/>
  <c r="AG8" i="19"/>
  <c r="AG9" i="19"/>
  <c r="AG11" i="19"/>
  <c r="AG12" i="19"/>
  <c r="AG13" i="19"/>
  <c r="AG14" i="19"/>
  <c r="AG15" i="19"/>
  <c r="AG16" i="19"/>
  <c r="AG17" i="19"/>
  <c r="AG18" i="19"/>
  <c r="AG20" i="19"/>
  <c r="AG21" i="19"/>
  <c r="AG22" i="19"/>
  <c r="AG29" i="19"/>
  <c r="AG30" i="19"/>
  <c r="AG31" i="19"/>
  <c r="AG32" i="19"/>
  <c r="AG33" i="19"/>
  <c r="AG35" i="19"/>
  <c r="AG36" i="19"/>
  <c r="AF41" i="11"/>
  <c r="AF41" i="4"/>
  <c r="AG41" i="3"/>
  <c r="AG41" i="4"/>
  <c r="AG41" i="5"/>
  <c r="AG41" i="11"/>
  <c r="AG37" i="12"/>
  <c r="AG37" i="19"/>
  <c r="AG38" i="19"/>
  <c r="AG39" i="19"/>
  <c r="AG40" i="19"/>
  <c r="AG41" i="19"/>
  <c r="AG42" i="19"/>
  <c r="AG43" i="19"/>
  <c r="AG44" i="19"/>
  <c r="AG45" i="19"/>
  <c r="AG46" i="19"/>
  <c r="AG47" i="19"/>
  <c r="AG48" i="19"/>
  <c r="AG49" i="19"/>
  <c r="AG51" i="19"/>
  <c r="AG52" i="19"/>
  <c r="AG53" i="19"/>
  <c r="AG54" i="19"/>
  <c r="AG55" i="19"/>
  <c r="AG56" i="19"/>
  <c r="AG57" i="19"/>
  <c r="AG58" i="19"/>
  <c r="AG59" i="19"/>
  <c r="AG60" i="19"/>
  <c r="AG61" i="19"/>
  <c r="AG62" i="19"/>
  <c r="AG63" i="19"/>
  <c r="AG64" i="19"/>
  <c r="AG65" i="19"/>
  <c r="AG67" i="19"/>
  <c r="AG68" i="19"/>
  <c r="AG69" i="19"/>
  <c r="AG70" i="19"/>
  <c r="AG71" i="19"/>
  <c r="AG72" i="19"/>
  <c r="AG73" i="19"/>
  <c r="AG74" i="19"/>
  <c r="AG79" i="12"/>
  <c r="AG79" i="19"/>
  <c r="AG80" i="12"/>
  <c r="AG80" i="19"/>
  <c r="AG85" i="19"/>
  <c r="AG86" i="19"/>
  <c r="AG87" i="19"/>
  <c r="AG88" i="19"/>
  <c r="AG89" i="19"/>
  <c r="AG3" i="18"/>
  <c r="AG4" i="18"/>
  <c r="AG5" i="18"/>
  <c r="AG6" i="18"/>
  <c r="AG7" i="18"/>
  <c r="AG8" i="18"/>
  <c r="AG9" i="18"/>
  <c r="AG10" i="18"/>
  <c r="AG11" i="18"/>
  <c r="AG12" i="18"/>
  <c r="AG13" i="18"/>
  <c r="AG14" i="18"/>
  <c r="AG15" i="18"/>
  <c r="AG16" i="18"/>
  <c r="AG17" i="18"/>
  <c r="AG18" i="18"/>
  <c r="AG19" i="18"/>
  <c r="AG20" i="18"/>
  <c r="AG21" i="18"/>
  <c r="AG22" i="18"/>
  <c r="AG23" i="18"/>
  <c r="AG24" i="18"/>
  <c r="AG25" i="18"/>
  <c r="AG26" i="18"/>
  <c r="AG27" i="18"/>
  <c r="AG28" i="18"/>
  <c r="AG29" i="18"/>
  <c r="AG30" i="18"/>
  <c r="AG31" i="18"/>
  <c r="AG32" i="18"/>
  <c r="AG33" i="18"/>
  <c r="AG34" i="18"/>
  <c r="AG35" i="18"/>
  <c r="AG36" i="18"/>
  <c r="AG37" i="18"/>
  <c r="AG38" i="18"/>
  <c r="AG39" i="18"/>
  <c r="AG40" i="18"/>
  <c r="AG41" i="18"/>
  <c r="AG42" i="18"/>
  <c r="AG43" i="18"/>
  <c r="AG44" i="18"/>
  <c r="AG45" i="18"/>
  <c r="AG46" i="18"/>
  <c r="AG47" i="18"/>
  <c r="AG48" i="18"/>
  <c r="AG49" i="18"/>
  <c r="AG50" i="18"/>
  <c r="AG51" i="18"/>
  <c r="AG52" i="18"/>
  <c r="AG53" i="18"/>
  <c r="AG54" i="18"/>
  <c r="AG55" i="18"/>
  <c r="AG56" i="18"/>
  <c r="AG57" i="18"/>
  <c r="AG58" i="18"/>
  <c r="AG59" i="18"/>
  <c r="AG60" i="18"/>
  <c r="AG61" i="18"/>
  <c r="AG62" i="18"/>
  <c r="AG63" i="18"/>
  <c r="AG64" i="18"/>
  <c r="AG65" i="18"/>
  <c r="AG66" i="18"/>
  <c r="AG67" i="18"/>
  <c r="AG68" i="18"/>
  <c r="AG69" i="18"/>
  <c r="AG70" i="18"/>
  <c r="AG71" i="18"/>
  <c r="AG72" i="18"/>
  <c r="AG73" i="18"/>
  <c r="AG74" i="18"/>
  <c r="AG75" i="18"/>
  <c r="AG76" i="18"/>
  <c r="AG77" i="18"/>
  <c r="AG78" i="18"/>
  <c r="AG79" i="18"/>
  <c r="AG80" i="18"/>
  <c r="AG85" i="18"/>
  <c r="AG86" i="18"/>
  <c r="AG87" i="18"/>
  <c r="AG88" i="18"/>
  <c r="AG89" i="18"/>
  <c r="AG2" i="18"/>
  <c r="AG30" i="17"/>
  <c r="AG31" i="17"/>
  <c r="AG86" i="17"/>
  <c r="AG87" i="17"/>
  <c r="AG88" i="17"/>
  <c r="AG89" i="17"/>
  <c r="AG30" i="16"/>
  <c r="AG31" i="16"/>
  <c r="AG86" i="16"/>
  <c r="AG87" i="16"/>
  <c r="AG88" i="16"/>
  <c r="AG89" i="16"/>
  <c r="AG30" i="15"/>
  <c r="AG31" i="15"/>
  <c r="AG86" i="15"/>
  <c r="AG87" i="15"/>
  <c r="AG88" i="15"/>
  <c r="AG89" i="15"/>
  <c r="AG30" i="14"/>
  <c r="AG31" i="14"/>
  <c r="AF91" i="14"/>
  <c r="AF90" i="14"/>
  <c r="AF91" i="12"/>
  <c r="AG66" i="3"/>
  <c r="AG83" i="3"/>
  <c r="AG84" i="3"/>
  <c r="AG85" i="3"/>
  <c r="AG86" i="3"/>
  <c r="AG86" i="4"/>
  <c r="AG86" i="5"/>
  <c r="AG87" i="3"/>
  <c r="AG88" i="3"/>
  <c r="AG89" i="3"/>
  <c r="AG90" i="3"/>
  <c r="AG91" i="3"/>
  <c r="AG92" i="3"/>
  <c r="AG93" i="3"/>
  <c r="AG94" i="3"/>
  <c r="AG94" i="4"/>
  <c r="AG94" i="5"/>
  <c r="AG80" i="14"/>
  <c r="AG88" i="11"/>
  <c r="AG84" i="12"/>
  <c r="AG87" i="11"/>
  <c r="AG83" i="12"/>
  <c r="AG86" i="11"/>
  <c r="AG82" i="12"/>
  <c r="AG85" i="11"/>
  <c r="AG81" i="12"/>
  <c r="AF90" i="12"/>
  <c r="AF94" i="11"/>
  <c r="AF35" i="11"/>
  <c r="AF34" i="11"/>
  <c r="AG87" i="4"/>
  <c r="AG87" i="5"/>
  <c r="AK3" i="11"/>
  <c r="AL3" i="11"/>
  <c r="AK3" i="5"/>
  <c r="AL3" i="5"/>
  <c r="AG66" i="4"/>
  <c r="AG66" i="5"/>
  <c r="AG66" i="11"/>
  <c r="AG85" i="4"/>
  <c r="AG85" i="5"/>
  <c r="AG88" i="4"/>
  <c r="AG88" i="5"/>
  <c r="AG91" i="4"/>
  <c r="AG91" i="5"/>
  <c r="AG91" i="11"/>
  <c r="AG92" i="4"/>
  <c r="AG92" i="5"/>
  <c r="AG92" i="11"/>
  <c r="AG93" i="4"/>
  <c r="AG93" i="5"/>
  <c r="AG93" i="11"/>
  <c r="AG56" i="14"/>
  <c r="AG43" i="16"/>
  <c r="AK3" i="3"/>
  <c r="AL3" i="3"/>
  <c r="AG58" i="15"/>
  <c r="AG14" i="15"/>
  <c r="AG14" i="16"/>
  <c r="AG18" i="15"/>
  <c r="AG9" i="15"/>
  <c r="AG9" i="16"/>
  <c r="AG14" i="14"/>
  <c r="AG9" i="14"/>
  <c r="AG87" i="14"/>
  <c r="AG11" i="14"/>
  <c r="AG19" i="14"/>
  <c r="AG27" i="14"/>
  <c r="AG50" i="14"/>
  <c r="AG58" i="14"/>
  <c r="AG89" i="14"/>
  <c r="AF35" i="4"/>
  <c r="AF34" i="4"/>
  <c r="AF35" i="3"/>
  <c r="AG35" i="3"/>
  <c r="AF34" i="3"/>
  <c r="AG34" i="3"/>
  <c r="AF95" i="3"/>
  <c r="AG95" i="3"/>
  <c r="AG89" i="4"/>
  <c r="AG89" i="5"/>
  <c r="AG90" i="4"/>
  <c r="AG90" i="5"/>
  <c r="AG90" i="11"/>
  <c r="AG84" i="4"/>
  <c r="AG84" i="5"/>
  <c r="AG83" i="4"/>
  <c r="AG83" i="5"/>
  <c r="AK3" i="4"/>
  <c r="AL3" i="4"/>
  <c r="AG86" i="14"/>
  <c r="AG4" i="17"/>
  <c r="AG6" i="14"/>
  <c r="AG68" i="16"/>
  <c r="AG52" i="14"/>
  <c r="AG26" i="17"/>
  <c r="AG10" i="17"/>
  <c r="AG5" i="17"/>
  <c r="AG79" i="17"/>
  <c r="AG64" i="15"/>
  <c r="AG22" i="17"/>
  <c r="AG75" i="14"/>
  <c r="AG43" i="14"/>
  <c r="AG7" i="14"/>
  <c r="AG25" i="14"/>
  <c r="AG20" i="16"/>
  <c r="AG14" i="17"/>
  <c r="AG9" i="17"/>
  <c r="AG78" i="14"/>
  <c r="AG59" i="17"/>
  <c r="AG80" i="17"/>
  <c r="AG43" i="17"/>
  <c r="AG76" i="17"/>
  <c r="AG18" i="17"/>
  <c r="AG8" i="14"/>
  <c r="AG85" i="17"/>
  <c r="AG70" i="15"/>
  <c r="AG42" i="14"/>
  <c r="AG27" i="15"/>
  <c r="AG23" i="15"/>
  <c r="AG11" i="15"/>
  <c r="AG16" i="16"/>
  <c r="AG85" i="16"/>
  <c r="AG5" i="14"/>
  <c r="AG68" i="14"/>
  <c r="AG10" i="16"/>
  <c r="AG43" i="15"/>
  <c r="AG76" i="15"/>
  <c r="AG85" i="14"/>
  <c r="AG60" i="14"/>
  <c r="AG10" i="14"/>
  <c r="AG5" i="16"/>
  <c r="AG79" i="16"/>
  <c r="AG7" i="16"/>
  <c r="AG10" i="15"/>
  <c r="AG80" i="16"/>
  <c r="AG26" i="14"/>
  <c r="AG52" i="16"/>
  <c r="AG26" i="16"/>
  <c r="AG79" i="14"/>
  <c r="AG18" i="14"/>
  <c r="AG22" i="16"/>
  <c r="AG40" i="14"/>
  <c r="AG22" i="15"/>
  <c r="AG18" i="16"/>
  <c r="AG76" i="16"/>
  <c r="AG76" i="14"/>
  <c r="AG59" i="14"/>
  <c r="AG59" i="16"/>
  <c r="AG70" i="14"/>
  <c r="AG64" i="14"/>
  <c r="AG22" i="14"/>
  <c r="AG23" i="16"/>
  <c r="AG5" i="15"/>
  <c r="AG59" i="15"/>
  <c r="AG26" i="15"/>
  <c r="AG42" i="15"/>
  <c r="AG65" i="17"/>
  <c r="AG65" i="16"/>
  <c r="AG65" i="14"/>
  <c r="AG65" i="15"/>
  <c r="AG13" i="17"/>
  <c r="AG13" i="14"/>
  <c r="AG13" i="15"/>
  <c r="AG13" i="16"/>
  <c r="AG61" i="17"/>
  <c r="AG61" i="16"/>
  <c r="AG61" i="14"/>
  <c r="AG61" i="15"/>
  <c r="AG57" i="14"/>
  <c r="AG53" i="17"/>
  <c r="AG53" i="15"/>
  <c r="AG53" i="16"/>
  <c r="AG53" i="14"/>
  <c r="AG45" i="17"/>
  <c r="AG45" i="16"/>
  <c r="AG45" i="14"/>
  <c r="AG41" i="14"/>
  <c r="AG17" i="16"/>
  <c r="AG39" i="15"/>
  <c r="AG39" i="14"/>
  <c r="AG73" i="14"/>
  <c r="AG73" i="16"/>
  <c r="AG21" i="17"/>
  <c r="AG21" i="15"/>
  <c r="AG21" i="16"/>
  <c r="AG21" i="14"/>
  <c r="AG2" i="16"/>
  <c r="AG2" i="14"/>
  <c r="AG55" i="14"/>
  <c r="AG49" i="17"/>
  <c r="AG49" i="14"/>
  <c r="AG49" i="15"/>
  <c r="AG49" i="16"/>
  <c r="AG67" i="17"/>
  <c r="AG67" i="16"/>
  <c r="AG67" i="14"/>
  <c r="AG67" i="15"/>
  <c r="AG51" i="16"/>
  <c r="AG51" i="14"/>
  <c r="AG48" i="15"/>
  <c r="AG48" i="14"/>
  <c r="AG48" i="16"/>
  <c r="AG47" i="16"/>
  <c r="AG47" i="14"/>
  <c r="AG78" i="15"/>
  <c r="AG34" i="4"/>
  <c r="AG34" i="5"/>
  <c r="AG34" i="11"/>
  <c r="AG64" i="16"/>
  <c r="AG4" i="16"/>
  <c r="AG35" i="4"/>
  <c r="AG35" i="5"/>
  <c r="AG35" i="11"/>
  <c r="AG4" i="14"/>
  <c r="AG4" i="15"/>
  <c r="AG32" i="17"/>
  <c r="AG32" i="14"/>
  <c r="AG32" i="15"/>
  <c r="AG32" i="16"/>
  <c r="AG37" i="15"/>
  <c r="AG33" i="17"/>
  <c r="AG77" i="17"/>
  <c r="AG77" i="14"/>
  <c r="AG77" i="15"/>
  <c r="AG77" i="16"/>
  <c r="AG36" i="16"/>
  <c r="AG36" i="17"/>
  <c r="AG36" i="15"/>
  <c r="AG36" i="14"/>
  <c r="AG34" i="17"/>
  <c r="AG34" i="15"/>
  <c r="AG34" i="16"/>
  <c r="AG34" i="14"/>
  <c r="AG54" i="17"/>
  <c r="AG54" i="16"/>
  <c r="AG54" i="14"/>
  <c r="AG54" i="15"/>
  <c r="AG24" i="17"/>
  <c r="AG24" i="15"/>
  <c r="AG24" i="16"/>
  <c r="AG44" i="17"/>
  <c r="AG44" i="15"/>
  <c r="AG23" i="14"/>
  <c r="AG24" i="14"/>
  <c r="AG16" i="14"/>
  <c r="AG17" i="17"/>
  <c r="AG17" i="14"/>
  <c r="AG17" i="15"/>
  <c r="AG41" i="17"/>
  <c r="AG41" i="15"/>
  <c r="AG41" i="16"/>
  <c r="AG51" i="17"/>
  <c r="AG51" i="15"/>
  <c r="AG57" i="17"/>
  <c r="AG57" i="15"/>
  <c r="AG57" i="16"/>
  <c r="AG69" i="17"/>
  <c r="AG69" i="15"/>
  <c r="AG69" i="16"/>
  <c r="AG69" i="14"/>
  <c r="AG75" i="17"/>
  <c r="AG75" i="15"/>
  <c r="AG75" i="16"/>
  <c r="AG52" i="15"/>
  <c r="AG68" i="17"/>
  <c r="AG23" i="17"/>
  <c r="AG78" i="17"/>
  <c r="AG78" i="16"/>
  <c r="AG28" i="17"/>
  <c r="AG28" i="15"/>
  <c r="AG28" i="16"/>
  <c r="AG28" i="14"/>
  <c r="AG20" i="17"/>
  <c r="AG20" i="15"/>
  <c r="AG12" i="17"/>
  <c r="AG12" i="15"/>
  <c r="AG12" i="16"/>
  <c r="AG12" i="14"/>
  <c r="AG44" i="14"/>
  <c r="AG72" i="17"/>
  <c r="AG72" i="15"/>
  <c r="AG72" i="16"/>
  <c r="AG72" i="14"/>
  <c r="AG52" i="17"/>
  <c r="AG71" i="17"/>
  <c r="AG71" i="15"/>
  <c r="AG71" i="16"/>
  <c r="AG16" i="17"/>
  <c r="AG16" i="15"/>
  <c r="AG6" i="17"/>
  <c r="AG6" i="15"/>
  <c r="AG6" i="16"/>
  <c r="AG71" i="14"/>
  <c r="AG20" i="14"/>
  <c r="AG44" i="16"/>
  <c r="AG8" i="17"/>
  <c r="AG8" i="15"/>
  <c r="AG8" i="16"/>
  <c r="AG7" i="15"/>
  <c r="AG7" i="17"/>
  <c r="AG25" i="17"/>
  <c r="AG25" i="15"/>
  <c r="AG25" i="16"/>
  <c r="AG60" i="15"/>
  <c r="AG60" i="17"/>
  <c r="AG60" i="16"/>
  <c r="AG68" i="15"/>
  <c r="AG74" i="15"/>
  <c r="AG74" i="17"/>
  <c r="AG74" i="16"/>
  <c r="AG74" i="14"/>
  <c r="AG70" i="17"/>
  <c r="AG70" i="16"/>
  <c r="AG66" i="17"/>
  <c r="AG66" i="15"/>
  <c r="AG66" i="16"/>
  <c r="AG66" i="14"/>
  <c r="AG58" i="17"/>
  <c r="AG58" i="16"/>
  <c r="AG50" i="17"/>
  <c r="AG50" i="15"/>
  <c r="AG50" i="16"/>
  <c r="AG42" i="17"/>
  <c r="AG42" i="16"/>
  <c r="AG27" i="17"/>
  <c r="AG27" i="16"/>
  <c r="AG19" i="15"/>
  <c r="AG19" i="17"/>
  <c r="AG19" i="16"/>
  <c r="AG15" i="15"/>
  <c r="AG15" i="17"/>
  <c r="AG15" i="16"/>
  <c r="AG15" i="14"/>
  <c r="AG11" i="17"/>
  <c r="AG11" i="16"/>
  <c r="AG3" i="15"/>
  <c r="AG3" i="16"/>
  <c r="AG3" i="14"/>
  <c r="AG3" i="17"/>
  <c r="AG45" i="15"/>
  <c r="AG47" i="17"/>
  <c r="AG47" i="15"/>
  <c r="AG73" i="17"/>
  <c r="AG73" i="15"/>
  <c r="AG64" i="17"/>
  <c r="AG48" i="17"/>
  <c r="AG2" i="15"/>
  <c r="AG2" i="17"/>
  <c r="AG39" i="16"/>
  <c r="AG39" i="17"/>
  <c r="AG55" i="15"/>
  <c r="AG55" i="16"/>
  <c r="AG55" i="17"/>
  <c r="AG40" i="15"/>
  <c r="AG40" i="16"/>
  <c r="AG56" i="15"/>
  <c r="AG56" i="16"/>
  <c r="AG56" i="17"/>
  <c r="AG40" i="17"/>
  <c r="AG33" i="15"/>
  <c r="AG33" i="16"/>
  <c r="AG35" i="15"/>
  <c r="AG33" i="14"/>
  <c r="AG63" i="17"/>
  <c r="AG37" i="17"/>
  <c r="AG35" i="16"/>
  <c r="AG38" i="15"/>
  <c r="AG37" i="16"/>
  <c r="AG35" i="14"/>
  <c r="AG37" i="14"/>
  <c r="AG35" i="17"/>
  <c r="AG63" i="14"/>
  <c r="AG38" i="17"/>
  <c r="AG63" i="15"/>
  <c r="AG63" i="16"/>
  <c r="AG38" i="14"/>
  <c r="AG38" i="16"/>
  <c r="AG62" i="17"/>
  <c r="AG62" i="15"/>
  <c r="AG62" i="16"/>
  <c r="AG62" i="14"/>
  <c r="AG29" i="17"/>
  <c r="AG29" i="16"/>
  <c r="AG29" i="15"/>
  <c r="AG29" i="14"/>
  <c r="AG46" i="17"/>
  <c r="AG46" i="15"/>
  <c r="AG46" i="16"/>
  <c r="AG46" i="14"/>
  <c r="AG84" i="14"/>
  <c r="AG84" i="19"/>
  <c r="AG84" i="18"/>
  <c r="AG84" i="16"/>
  <c r="AG82" i="20"/>
  <c r="AG82" i="19"/>
  <c r="AG82" i="17"/>
  <c r="AG82" i="14"/>
  <c r="AG81" i="16"/>
  <c r="AG90" i="12"/>
  <c r="AG81" i="20"/>
  <c r="AG81" i="18"/>
  <c r="AG81" i="17"/>
  <c r="AG81" i="14"/>
  <c r="AG91" i="12"/>
  <c r="AG81" i="19"/>
  <c r="AG83" i="18"/>
  <c r="AG83" i="17"/>
  <c r="AG83" i="14"/>
  <c r="AG83" i="16"/>
  <c r="AG83" i="19"/>
  <c r="AG83" i="20"/>
  <c r="AG94" i="11"/>
  <c r="AG82" i="16"/>
  <c r="AG84" i="17"/>
  <c r="AG84" i="20"/>
  <c r="AG82" i="18"/>
  <c r="AG91" i="14"/>
  <c r="AG9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Alejandro Enrique Lobo Sagre</author>
    <author>garias</author>
  </authors>
  <commentList>
    <comment ref="K17" authorId="0" shapeId="0" xr:uid="{00000000-0006-0000-0000-000001000000}">
      <text>
        <r>
          <rPr>
            <sz val="9"/>
            <color indexed="81"/>
            <rFont val="Tahoma"/>
            <family val="2"/>
          </rPr>
          <t xml:space="preserve">Actualizar según aprobación de Comité </t>
        </r>
        <r>
          <rPr>
            <sz val="9"/>
            <color indexed="81"/>
            <rFont val="Tahoma"/>
            <family val="2"/>
          </rPr>
          <t xml:space="preserve">
</t>
        </r>
      </text>
    </comment>
    <comment ref="AH59" authorId="1" shapeId="0" xr:uid="{00000000-0006-0000-0000-000002000000}">
      <text>
        <r>
          <rPr>
            <b/>
            <sz val="9"/>
            <color indexed="81"/>
            <rFont val="Tahoma"/>
            <family val="2"/>
          </rPr>
          <t>garias:</t>
        </r>
        <r>
          <rPr>
            <sz val="9"/>
            <color indexed="81"/>
            <rFont val="Tahoma"/>
            <family val="2"/>
          </rPr>
          <t xml:space="preserve">
Se cambio programación, se coloco el 100% en enero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Alejandro Enrique Lobo Sagre</author>
  </authors>
  <commentList>
    <comment ref="K17" authorId="0" shapeId="0" xr:uid="{00000000-0006-0000-0100-000001000000}">
      <text>
        <r>
          <rPr>
            <sz val="9"/>
            <color indexed="81"/>
            <rFont val="Tahoma"/>
            <family val="2"/>
          </rPr>
          <t xml:space="preserve">Actualizar según aprobación de Comité </t>
        </r>
        <r>
          <rPr>
            <sz val="9"/>
            <color indexed="81"/>
            <rFont val="Tahoma"/>
            <family val="2"/>
          </rPr>
          <t xml:space="preserve">
</t>
        </r>
      </text>
    </comment>
  </commentList>
</comments>
</file>

<file path=xl/sharedStrings.xml><?xml version="1.0" encoding="utf-8"?>
<sst xmlns="http://schemas.openxmlformats.org/spreadsheetml/2006/main" count="16642" uniqueCount="1163">
  <si>
    <t>PROCESO DE DIRECCIONAMIENTO ESTRATÉGICO</t>
  </si>
  <si>
    <t>FORMATO PLAN DE ACCIÓN INSTITUCIONAL</t>
  </si>
  <si>
    <t xml:space="preserve">PLAN DE DESARROLLO </t>
  </si>
  <si>
    <t xml:space="preserve">PLAN ESTRATÉGICO INSTITUCIONAL </t>
  </si>
  <si>
    <t>PLAN DE ACCIÓN INSTITUCIONAL</t>
  </si>
  <si>
    <r>
      <t xml:space="preserve">PROGRAMACIÓN CUANTITATIVA 
</t>
    </r>
    <r>
      <rPr>
        <sz val="12"/>
        <color theme="1"/>
        <rFont val="Arial"/>
        <family val="2"/>
      </rPr>
      <t>(Indique el porcentaje o cantidad)</t>
    </r>
  </si>
  <si>
    <t>SEGUIMENTO</t>
  </si>
  <si>
    <t>Pilar / Eje</t>
  </si>
  <si>
    <t>Meta PDD</t>
  </si>
  <si>
    <t>Programa</t>
  </si>
  <si>
    <t>Proyecto de inversión</t>
  </si>
  <si>
    <t>Meta proyecto de inversión</t>
  </si>
  <si>
    <t>Objetivo estratégico</t>
  </si>
  <si>
    <t>Iniciativa</t>
  </si>
  <si>
    <t>Proyectos</t>
  </si>
  <si>
    <t>Hitos</t>
  </si>
  <si>
    <t>Resultado final esperado (Producto o servicio)</t>
  </si>
  <si>
    <t>Contingencias que pueden impedir el logro del producto</t>
  </si>
  <si>
    <t xml:space="preserve">Dependencia responsable </t>
  </si>
  <si>
    <t xml:space="preserve">Fecha de inicio </t>
  </si>
  <si>
    <t>Fecha de terminación</t>
  </si>
  <si>
    <t>Dependencias con las que se requiere articular para lograr el resultado</t>
  </si>
  <si>
    <t>Entidades con las que se requiere articular para lograr el resultado</t>
  </si>
  <si>
    <t>Ponderación</t>
  </si>
  <si>
    <t>ENE</t>
  </si>
  <si>
    <t>FEB</t>
  </si>
  <si>
    <t>MAR</t>
  </si>
  <si>
    <t>ABR</t>
  </si>
  <si>
    <t>MAY</t>
  </si>
  <si>
    <t>JUN</t>
  </si>
  <si>
    <t>JUL</t>
  </si>
  <si>
    <t>AGO</t>
  </si>
  <si>
    <t>SEP</t>
  </si>
  <si>
    <t>OCT</t>
  </si>
  <si>
    <t>NOV</t>
  </si>
  <si>
    <t>DIC</t>
  </si>
  <si>
    <t>Periodo evaluado</t>
  </si>
  <si>
    <t xml:space="preserve">Descripción cuantitativa del avance (Mes) </t>
  </si>
  <si>
    <t xml:space="preserve">Descripción cuantitativa del avance (Acumulado) </t>
  </si>
  <si>
    <t xml:space="preserve">Descripción cualitativa del avance </t>
  </si>
  <si>
    <t>Pilar 2. Democracia Urbana</t>
  </si>
  <si>
    <t>Disminuir en 6% las toneladas de residuos urbanos dispuestos en el relleno sanitario. (Cambio cultural en manejo de residuos y separación en fuente)</t>
  </si>
  <si>
    <t>13. Infraestrutuara para el desarrollo del Habitat</t>
  </si>
  <si>
    <t>1109. Manejo integral de residuos sólidos en el Distrito Capital y la Región</t>
  </si>
  <si>
    <t>Subdirección de Recolección, Barrido y Limpieza</t>
  </si>
  <si>
    <t>Subdirección de Asuntos Legales</t>
  </si>
  <si>
    <t>Subdirección de Disposición Final</t>
  </si>
  <si>
    <t>Formular e implementar un proyecto de capacitación para la formalización a la poblacion recicladora de oficio</t>
  </si>
  <si>
    <t>Subdirección de Aprovechamiento</t>
  </si>
  <si>
    <t>Oficina Asesora de Comunicaciones y Relaciones Interinstitucionales</t>
  </si>
  <si>
    <t>Establecer una linea base del componente de aprovechamiento en la Ciudad de Bogotá D.C.</t>
  </si>
  <si>
    <t>Definir una línea base de separación en la fuente</t>
  </si>
  <si>
    <t>Disponer el 100% de los residuos que ingresan al RSDJ</t>
  </si>
  <si>
    <t>Subdirección Administrativa y Financiera</t>
  </si>
  <si>
    <t>26 servicios funerarios integrales prestados en los cementerios de propiedad del Distrito</t>
  </si>
  <si>
    <t>1048. Gestión para la ampliación y modernización de los servicios funerarios prestados en los cementerios de propiedad del Distrito Capital</t>
  </si>
  <si>
    <t>Entregar 26 servicios funerarios integrales prestados en los cementerios de propiedad del distrito</t>
  </si>
  <si>
    <t>Subdireccion de Servicios Funerarios y Alumbrado Público</t>
  </si>
  <si>
    <t>4.000 subsidios del servicio funerario entregados a población vulnerable de Bogotá</t>
  </si>
  <si>
    <t>Pilar 3. Construcción de Comunidad y Cultura Ciudadana</t>
  </si>
  <si>
    <t>Aumentar en 17 puntos porcentuales las personas que consideran que el barrio en el que habitan es seguro</t>
  </si>
  <si>
    <t>19. Seguridad y convivencia para todos</t>
  </si>
  <si>
    <t>1045. Gestión para la eficiencia energética del servicio de alumbrado público en- D.C</t>
  </si>
  <si>
    <t>Fortalecer 100 % la planeación del servicio y la gestión de control, supervisión y evaluación de la prestación del servicio de alumbrado público en el Distrito Capital</t>
  </si>
  <si>
    <t>Eje 7. Gobierno Legítimo, fortalecimiento local y eficiencia</t>
  </si>
  <si>
    <t xml:space="preserve">Incrementar a un 90% la sostenibilidad del SIG en el Gobierno Distrital </t>
  </si>
  <si>
    <t>42. Transparencia, gestión pública y servicio a la ciudadanía</t>
  </si>
  <si>
    <t>1042. Fortalecimiento institucional de la gestión publica</t>
  </si>
  <si>
    <t>Mejorar el 100% de la capacidad operativa y administrativa para el buen desarrollo organizacional de la Unidad</t>
  </si>
  <si>
    <t>Divulgar y posicionar en los diferentes grupos de interés de la ciudad; los planes, programas y proyectos de la Unidad Administrativa Especial de Servicios Públicos.</t>
  </si>
  <si>
    <t>Oficina de Tecnologías de la Información y las Comunicaciones</t>
  </si>
  <si>
    <t>Oficina Asesora de Planeación</t>
  </si>
  <si>
    <t>Fortalecer y mantener el 100% de la memoria institucional de la Unidad y promoveer la cultura de cero papel</t>
  </si>
  <si>
    <t>Oficina de Control Interno</t>
  </si>
  <si>
    <t>Desarrollar y fortalecer el modelo de transformación organizacional de la entidad</t>
  </si>
  <si>
    <t>Ejecutar 1 plan de innovación tecnológica</t>
  </si>
  <si>
    <t>Sistematización y referenciación de  la gestión institucional de la UAESP por cada una de las localidades de Bogotá</t>
  </si>
  <si>
    <t>Ficha de caracterización de localidades elaborada</t>
  </si>
  <si>
    <t xml:space="preserve">Dirección General; Oficina Asesora de Comunicaciones; Subdirecciones misionales </t>
  </si>
  <si>
    <t>Secretaría Distrital de Planeación; UAE Catastro Distrital</t>
  </si>
  <si>
    <t>Registro de la gestión institucional por temas de dos localidades del D.C.</t>
  </si>
  <si>
    <t>Implementación del Modelo de Transformación Organizacional</t>
  </si>
  <si>
    <t>Sistema de gestión de la UAESP con la norma ISO 9001:2015 implementado y certificado</t>
  </si>
  <si>
    <t>Directrices de responsabilidad social y gestión social incluidos como práctica de gestión en el sistema</t>
  </si>
  <si>
    <t>Módulos Seguridad y Salud en el Trabajo, Gestión Documental y Riesgos incluidos en el sistema Kawak</t>
  </si>
  <si>
    <t>Perfil de cultura organizacional de la UAESP identificado y medido</t>
  </si>
  <si>
    <t>Adecuación del 50% en el modelo de operación con los requisitos y las  prácticas ambientales de la ISO 14001 : 2015</t>
  </si>
  <si>
    <t>Oficina TIC (requerimientos técnicos, desarrollo); Oficina y Subdirecciones</t>
  </si>
  <si>
    <t>N/A</t>
  </si>
  <si>
    <t>Todos los líderes de los procesos y gestores de calidad</t>
  </si>
  <si>
    <t>Responsables de los módulos según los temas</t>
  </si>
  <si>
    <t>Subdirección Administrativa y Financiera - Talento Humano</t>
  </si>
  <si>
    <t xml:space="preserve">Subdirección Administrativa y Financiera </t>
  </si>
  <si>
    <t>Secretaría Distrital de Ambiente</t>
  </si>
  <si>
    <t>Brindar las condiciones técnicas básicas para la operación del RSDJ</t>
  </si>
  <si>
    <t xml:space="preserve">.- Cambios en los requerimientos técnicos para la construcción y/o operación.
.- Modificación en los requerimientos normativos y técnicos, que exijan una mayor inversión.
</t>
  </si>
  <si>
    <t>Subdirección de Asuntos Legales
Subdirección Administrativa y Financiera</t>
  </si>
  <si>
    <t>Centro de Gerenciamiento de Residuos Doña Juana ESP SA.
Ut Inter DJ.
Corporación Autonoma Regional (CAR).</t>
  </si>
  <si>
    <t>Cumplir con la normatividad ambiental exigida para la operación del RSDJ.</t>
  </si>
  <si>
    <t xml:space="preserve">.- Realizar la implementación del PMRRA del predio Yerbabuena, ubicado en el Relleno Sanitario Doña Juana. 
.- Realizar las actividades contempladas en el plan de inversiones del 1%, para la recuperación y mantenimiento de la cuenca del pozo Prosantana I, ubicado en el Relleno Sanitario Doña Juana. </t>
  </si>
  <si>
    <t xml:space="preserve">.- Cambios en los requerimientos técnicos para la construcción y/o operación.
.- Modificación en los requerimientos normativos, técnicos ó legales, que exijan una mayor inversión ó ajustes para su ejecución.
</t>
  </si>
  <si>
    <t>Formulación y seguimiento al proceso de actualización del diagnóstico social de la  zona de influencia  del RSDJ.</t>
  </si>
  <si>
    <t>.- Diágnostico actualizado del área de influencia del RSDJ. 
.- Propuesta de la reformulación del Plan de Gestión Social.</t>
  </si>
  <si>
    <t>Incumplimiento por parte de los ejecutores del contrato.
Insuficiente o nula participación de las comunidades a las que se dirigen las acciones.</t>
  </si>
  <si>
    <t>Juntas de Acción Comunal de la zona de influencia.
Entidades de orden Distrital que hacen presencia en la zona.</t>
  </si>
  <si>
    <t xml:space="preserve">Ejecutar y hacer seguimiento a las acciones del Plan de Gestión Social en el área de influencia del RSDJ y a las medidas de compensación establecidas en la Licencia Ambiental de la CAR. </t>
  </si>
  <si>
    <t>Ejecución de las inversiones orientadas a mitigar y/o compensar los impactos ocasionados por la operación del RSDJ en el área de influencia del RSDJ. Incluye inversiones con recursos 2016 y 2017.</t>
  </si>
  <si>
    <t>Incumplimiento de los ejecutores de los contratos.
Insuficiente o nula participación de las comunidades a las que se dirigen las acciones.</t>
  </si>
  <si>
    <t>Junta de Acción Comunal Mochuelo.
Ejecutores de contratos.</t>
  </si>
  <si>
    <t>Caracterización físico - química del líquido alojado en la cárcava contigua al Río Tunjuelo.</t>
  </si>
  <si>
    <t>Caracterización del  líquido y resultado de analisis de peligrosidad del lodo, que sirva de base para deteminar el manejo a darle al líquido y al lodo.</t>
  </si>
  <si>
    <t>Renuencia del propietario del predio para aceptar la realización del estudio.
Incumplimiento del contratista.</t>
  </si>
  <si>
    <t>Ejecutor seleccionado.</t>
  </si>
  <si>
    <t>Gestión para la adquisición de predios destinados a protección de fuentes hídricas.
(Conforme Resolución 1351 de 2014  Artículo 22 (numeral 2). Modificado por Res 2320/2014</t>
  </si>
  <si>
    <t xml:space="preserve">Adquirir y aplicar el Sub-programa de reasentamiento por obra pública de once (11) predios ubicados en MOCHUELO BAJO y siete (7) predios ubicados en MOCHUELO ALTO, para la protección de fuentes hídricas. 
</t>
  </si>
  <si>
    <t>Contingencias para todos los procesos de adquisición: 
- No contar con la totalidad de los recuros requieridos para la adquisición de los predios y  con el sub-programa de reasentamiento por obra pública (para pagar valor comercial, indemnizaciones, y compensaciones sociales y para la elaboracion de insumos requeridos tales como: estudios de titulos, levantamientos topograficos, avaluos comerciales, cálculos de compensaciones socieales e indemizaciones entre otros).
- Demoras en la suscripción Decreto de Urgencia por el Alcalde Mayor de Bogotá.                                                                                                                                                                                                                                                                                                                                           
- Demoras en la celebracion contrato con IGAC para avaluos de referencia y avalúos comerciales.
- No contar con la contratación del personal que se requiere para adelanar el proceso de adquisición de predios. 
- Demoras en los tramites internos. Ej: Expedición de actos administrativos, revisiones, firmas de contratos, etc.</t>
  </si>
  <si>
    <t xml:space="preserve">Dirección General
Subdirección Administrativa y Financiera.
Subdirección de Asuntos legales
</t>
  </si>
  <si>
    <t>Alcaldía Mayor de Bogotá 
Secretaria del Habitat
Unidad Administrativa Especial de Catastro - UAECD - Catastro Distrital.
Secretaria de Integración Social
Idiger</t>
  </si>
  <si>
    <t xml:space="preserve">Gestión para la adquisicion de predios incluidos en la franja de aislamiento de 500mts que voluntariamente sean ofrecidos por sus propietarios.
(Conforme Resolución 1351 de 2014, Artículo 14 (numeral 1)  Modificado por la Resolución 2320 de 14 de Octubre de 2014)
</t>
  </si>
  <si>
    <t>Adquirir y aplicar el Sub-programa de reasentamiento por obra pública de los predios ubicados dentro de la franja de aislamiento, correspondiente a 500 metros, distancia entre el punto más extremo del área disposición y el centro poblado de Mochuelo Alto. A quienes voluntariamente maifiesten a la Unidad enajenar los mismos</t>
  </si>
  <si>
    <t>Que el propietario no acceda a la venta, o en perjuicio manifieste su voluntad para la venta pero no transfera el derecho de dominio a la Unidad.</t>
  </si>
  <si>
    <t xml:space="preserve">Promover y desarrollar mínimo 2 capacitaciones en materia precontractual y contractual, así como en las labores de supervisión que permitan fortalecer la cultura institucional en términos de transparencia, participación y servicio al ciudadano. </t>
  </si>
  <si>
    <t>Fortalecer las estrategias de prevención respecto al acaecimiento de las faltas disciplinarias más comunes, así como el fortalecimiento de las herramientas de gestión para mejorar la efectividad en los procesos disciplinarios adelantados por la Unidad. (Sistema de Información Disciplinaria de la Alcaldía Mayor)</t>
  </si>
  <si>
    <t>Fortalecer la gestión del grupo de control interno disciplinario, así como las capacidades de los funcionarios y colaboradores que intervienen en dicho proceso.</t>
  </si>
  <si>
    <t>Evaluar en forma selectiva e independiente la gestión institucional</t>
  </si>
  <si>
    <t>Realizar seguimiento a la relación con Entes Externos de Control.</t>
  </si>
  <si>
    <t>Evaluación y Seguimiento a los procesos, procedimientos y demás elementos del Sistema Integrado de Gestión de la Unidad.</t>
  </si>
  <si>
    <t>Elaborar y presentar Informes exigidos por Ley a cargo de la Oficina.</t>
  </si>
  <si>
    <t>Subdirección Administrativa y Financiera
Oficina Asesora de Comunicaciones y Relaciones Interinstitucionales</t>
  </si>
  <si>
    <t>Departamento Administrativo de la Función Pública.
Secretaría General de la Alcaldía Mayor.
Secretaría de Hacienda Distrital.</t>
  </si>
  <si>
    <t>* No recibir la información por parte del área de PQRS.
* Los responsables de cada Subdirección u oficina no reportan las acciones realizadas del Plan Anticorrupción a la Oficina de Planeación.</t>
  </si>
  <si>
    <t>* El aplicativo para la transmisión de cuentas no este funcionando.</t>
  </si>
  <si>
    <t>* No contar con el personal necesario  para realizar el 100% de Auditorias ni para hacer seguimientos a los Riesgos de la Unidad.</t>
  </si>
  <si>
    <t>* No contar con el personal necesario  para la elaboración de los informes.</t>
  </si>
  <si>
    <t>Implementación de sistemas de información</t>
  </si>
  <si>
    <t>Desarrollo de servicios tecnológicos</t>
  </si>
  <si>
    <t>Gestión de la información</t>
  </si>
  <si>
    <t xml:space="preserve">Diseñar plan de acción de relaciones con la comunidad enfocado a promover la sepración en la fuente por parte de los operadores / prestadores del servicio de aseo </t>
  </si>
  <si>
    <t>Un plan de acción de relaciones con la comunidad</t>
  </si>
  <si>
    <t xml:space="preserve">Supervisión de Recolección, Barrido y Limpieza </t>
  </si>
  <si>
    <t>1.Plan de seguimiento y verificación de las intervenciones de corte de cesped y poda de árboles 
2. Apoyo conjunto para el plan de iluminación de parques y plazas públicas
3. Caracterización de la actividad de corte de césped en áreas públicas.</t>
  </si>
  <si>
    <t>Elaborar estrategias de manejo de las situaciones particulares de la prestacion del Servicio de Aseo en el marco del Sistema Integral de Respuesta a Eventos de Gran Magnitud-SIRE, Puesto de Mando Unificado - PMU</t>
  </si>
  <si>
    <t>Acciones especificas aplicadas en respuesta a los eventos criticos presentados en las actividades del servicio.</t>
  </si>
  <si>
    <t>Manejo neumáticos fuera de uso</t>
  </si>
  <si>
    <t>Diseñar e implementar un modelo de control de prestación del servicio de residuos hospitalarios</t>
  </si>
  <si>
    <t>Elaborar  y ejecutar el Plan de Supervisión y Control del servicio de residuos hospitalarios</t>
  </si>
  <si>
    <t>Plan de supervisión y control aprobado para 2017
Informe de supervisión al contrato de prestación del servicio de Residuos Hospitalarios.</t>
  </si>
  <si>
    <t>Ejecutar el Plan de Acción marco del convenio 006 de 2015 suscrito entre la UAESP y el FONDIGER para manejo integral de residuos sólidos en  situaciones de emergencia y/o desastre.</t>
  </si>
  <si>
    <t>Dirección General,  Subdirección de Asuntos Legales, Subdirección de Disposición Final y Subdirección Administrativa y financiera.</t>
  </si>
  <si>
    <t>IDIGER
FONDIGER</t>
  </si>
  <si>
    <t>Presentar la verificación de motivos para la aprobación de las áreas de servico exclusivo ante la Comisión de Regulación de agua Potable.</t>
  </si>
  <si>
    <t>Estudio de verificación de motivos para la aprobación de las áreas de servico exclusivo aprobado por la Comisión de Regulación de Agua Potable - CRA, para la prestación del servicio público de aseo.</t>
  </si>
  <si>
    <t xml:space="preserve">Dirección General
Subdirección de Asuntos legales </t>
  </si>
  <si>
    <t>Comisión de Regulación de Agua Potable - CRA</t>
  </si>
  <si>
    <t>Coordinar e iniciar el proceso de adjudicación de la licitación del servicio de aseo.</t>
  </si>
  <si>
    <t>Pliegos de referencia para la contratación del modelo de prestación del servicio público de aseo, sujeto a la verificación CRA</t>
  </si>
  <si>
    <t>Dirección General, Subdirección de Aprovechamiento, Subdirección de Asuntos Legales</t>
  </si>
  <si>
    <t>Vencimiento de términos para realización de procesos contractuales que den cumplimiento a lo establecido en el plan de acción.</t>
  </si>
  <si>
    <t>La Comisión de Regulación de Agua Potable - CRA no apruebe el estudio de verificación de motivos.</t>
  </si>
  <si>
    <t>La Comisión de Regulación de Agua Potable - CRA no apruebe el estudio de verificación de motivos, por ende no se podrían elaborar los pliegos de referencia para el proceso licitatorio del modelo de prestación del servicio público de aseo.</t>
  </si>
  <si>
    <t>El prestador u operador del servicio público de aseo de la zona en donde se presenten  los eventos criticos no cuente con la capacidad o facultad para la intervención.</t>
  </si>
  <si>
    <t>Personal de apoyo insuficiente para la supervisión de los contratos de prestación y operación del servicio de aseo en todos sus componentes.</t>
  </si>
  <si>
    <t>Revitalizar la infraestructura de los Cementerios de propiedad del Distrito</t>
  </si>
  <si>
    <t>Prestar servicios funerarios a la población en condición de vulnerabilidad</t>
  </si>
  <si>
    <t>Promoción y divulgación de los servicios funerarios y los subsidios en las localidades</t>
  </si>
  <si>
    <t>Autorizar los subsidios de atención funeraria en condición de vulnerabilidad</t>
  </si>
  <si>
    <t>Aprobación de los trámites sanitarios y ambientales requeridos</t>
  </si>
  <si>
    <t>Poner en funcionamiento la atención funeraria integral en el Cementerio Parque Serafín</t>
  </si>
  <si>
    <t>Fortalecer  100%   planeación del servicio y la gestión de control, supervisión y evaluación de los servicios funerarios prestados en los cementerios de propiedad del Distrito Capital.</t>
  </si>
  <si>
    <t>Controlar y evaluar la prestación del servicio funerario</t>
  </si>
  <si>
    <t>Interventoría</t>
  </si>
  <si>
    <t>Supervisión y control directa a la prestación del servicio</t>
  </si>
  <si>
    <t>Controlar y evaluar la prestación del servicio de alumbrado público</t>
  </si>
  <si>
    <t>Veinte mil (20.000) luminarias remodeladas (normalizadas) y/o modernizadas (Led) en parques y vías principales y secundarias</t>
  </si>
  <si>
    <t>Implementar proyectos piloto de energías renovables como fuentes de respaldo opara el alumbrado público</t>
  </si>
  <si>
    <t>Implementar el Sistema de Gestión de Seguridad y Salud en el Trabajo (SGSST)</t>
  </si>
  <si>
    <t>Cambios normativos.  Cambios de  sedes. Recursos insuficientes</t>
  </si>
  <si>
    <t>Todas las dependencias</t>
  </si>
  <si>
    <t>Plan Institucional de Bienestar  Social e Incentivos</t>
  </si>
  <si>
    <t>* Actualización del  Plan  de Bienestar  Social e Incentivos
* Ejecución  del cronograma  de Bienestar para la vigencia 2017</t>
  </si>
  <si>
    <t>Departamento Administrativo del Servicio Civil Distrital</t>
  </si>
  <si>
    <t>Plan Institucional de Capacitación - PIC</t>
  </si>
  <si>
    <t>Modelo de evaluación del desempeño</t>
  </si>
  <si>
    <t>Actualizar el modelo propio de evaluación del desempeño</t>
  </si>
  <si>
    <t>Implementar el nuevo marco normativo contable</t>
  </si>
  <si>
    <t>Saldos iniciales definitivos a primero de enero de 2018</t>
  </si>
  <si>
    <t>No se cuentan con los protocolos establecidos para el seguimiento y el control del plan de acción para la implementación de las NICSP</t>
  </si>
  <si>
    <t>Documentar e implementar los procedimientos requeridos para cumplir con los requisitos del nuevo marco normativo contable</t>
  </si>
  <si>
    <t>No contar con el tiempo requerido por parte de las áreas involucradas</t>
  </si>
  <si>
    <t xml:space="preserve">Subdirección de Asuntos Legales, Subdirecciones misionales, Oficina Asesora de Planeación </t>
  </si>
  <si>
    <t xml:space="preserve"> Formular e implementar el reglamento de cartera</t>
  </si>
  <si>
    <t xml:space="preserve">Socializar el procedimiento de cartera </t>
  </si>
  <si>
    <t>Que el procedimiento no sea adoptado</t>
  </si>
  <si>
    <t>Implementar las TRD</t>
  </si>
  <si>
    <t>Capacitar a los servidores públicos de las dependencias en la aplicación y manejo de las tablas de retención documental (TRD) vigentes en físico y en Orfeo</t>
  </si>
  <si>
    <t>No asistencia del personal convocado a las capacitaciones</t>
  </si>
  <si>
    <t>Gestionar la aprobación y aplicación de las TRD</t>
  </si>
  <si>
    <t>Implementación del expediente electrónico</t>
  </si>
  <si>
    <t>No contar con adecuaciones tecnológicas en las herramientas existentes (Orfeo no permite indexar</t>
  </si>
  <si>
    <t>Todas las dependencias
Oficina de TIC</t>
  </si>
  <si>
    <t>Elaborar el plan de conservación documental</t>
  </si>
  <si>
    <t>Ninguna</t>
  </si>
  <si>
    <t>Implementar el Proceso Servicio al ciudadano</t>
  </si>
  <si>
    <t>Elaborar e implementar los instrumentos del proceso Servicio al ciudadano</t>
  </si>
  <si>
    <t>Disponibilidad de tiempo y conocimiento sobre el proceso</t>
  </si>
  <si>
    <t>Realizar el análisis de viabilidad para poner en funcionamiento puntos de atención al ciudadano</t>
  </si>
  <si>
    <t>Poner en funcionamiento los puntos de atención al ciudadano</t>
  </si>
  <si>
    <t>No disponer de recursos humanos, financieros y logísticos</t>
  </si>
  <si>
    <t>Realizar las adecuaciones físicas, el suministro e instalación de mobiliarios que se requieran en las dependencias de la Unidad</t>
  </si>
  <si>
    <t>Presupuesto insuficiente y falta de planeación
Incumplimiento del o los contratistas</t>
  </si>
  <si>
    <t>Suministro e instalación de mobiliarios en las dependencias de la Unidad (módulos y sillas)</t>
  </si>
  <si>
    <t>Realizar adecuaciones físicas del edificio sede calle 53</t>
  </si>
  <si>
    <t>Dirección General</t>
  </si>
  <si>
    <t>Personal de apoyo insuficiente</t>
  </si>
  <si>
    <t>Si se toma la decisión de realizar una nueva contratación para el contrato de interventoría, el proceso de adjudicación del contrato de interventoría se declare desierto o que no se presenten proponentes.</t>
  </si>
  <si>
    <t>Garantizar los más altos estándares de calidad en la prestación sostenible y efectiva de
los servicios</t>
  </si>
  <si>
    <t>Cambio en las especificaciones tecnicas y/o propuestas
 Cotizaciones no esten acordes con la necesidad.</t>
  </si>
  <si>
    <t>Ausencia  temporal o incapacidad del servidor</t>
  </si>
  <si>
    <t>Secretaria Distrital del Hábitat</t>
  </si>
  <si>
    <t>* Estudio de transporte y demanda de materiales para la caracterización de residuos aprovechables. 
* Adquisición de computadores
* Adquisición de básculas
* Estandarización de punto de recolección de residuos sólidos</t>
  </si>
  <si>
    <t>Implementar acciones afirmativas</t>
  </si>
  <si>
    <t>Pagos pendientes con movilidad</t>
  </si>
  <si>
    <t>Secretaría Distrital de Movilidad</t>
  </si>
  <si>
    <t>Suministro de 14.000 uniformes a la población recicladora de oficio</t>
  </si>
  <si>
    <t>Promover el fortalecimiento empresarial para las organizaciones de recicladores.</t>
  </si>
  <si>
    <t>Entregar maquinaria a las organizaciones de recicladores</t>
  </si>
  <si>
    <t>Subdirección Administrativa y Financiera
Subdirección de Asuntos Legales
Oficina Asesora de Comunicaciones y Relaciones Interinstitucionales</t>
  </si>
  <si>
    <t>Implementar el convenio 340 de 2016 con la Empresa de Acueducto.</t>
  </si>
  <si>
    <t xml:space="preserve"> Realizar 1 campaña de separación en la fuente, dignificación del reciclador y aprovechamiento de residuos sólidos</t>
  </si>
  <si>
    <t>Cambios Administrativos</t>
  </si>
  <si>
    <t>Empresa de Acueducto y Alcantarillado de Bogotá - EAAB</t>
  </si>
  <si>
    <t>Registro actualizado y permanente de la población recicladora</t>
  </si>
  <si>
    <t>Registro RURO actualizado</t>
  </si>
  <si>
    <t>Realizar la carnetización de recicladores de oficio</t>
  </si>
  <si>
    <t>Recursos insuficientes</t>
  </si>
  <si>
    <t>Expedicion tardia por parte de la Subdireccion de Asuntos Legales del acto administractivo de modificacion, inclusion o retiro de recicladores del RURO</t>
  </si>
  <si>
    <t>Liquidar el proceso anterior de carnetización 
Culminar el nuevo proceso de carnetización</t>
  </si>
  <si>
    <t>Dirección General
Subdirección Administrativa y Financiera
Subdirección de Asuntos Legales</t>
  </si>
  <si>
    <t>Unidad Administrativa Especial de Catastro Distrital</t>
  </si>
  <si>
    <t>Contribuir con el posicionamiento de los proyectos y apuestas de la UAESP, mediante el diseño e implementación de estrategias comunicativas externas.</t>
  </si>
  <si>
    <t xml:space="preserve">* Diseño e implementación de estrategias de comunicación externa de manera permanente, para dar a conocer los logros, apuestas, retos y eventos de la entidad a través de los medios de comunicación masiva, alternativos y comunitarios, con gestión de prensa permanente entre periodistas y líderes de opinión  para fortalecer la imagen corporativa de la Entidad.
* Diseño de plan de recorrido con medios por puntos críticos de la ciudad, para visibilizar los procesos de transformación relacionados con la implementación del nuevo esquema de aseo.
* Diseño, elaboración e implementación del Manual de Crisis, para el manejo de diferentes situaciones que puedan afectar la imagen institucional.
* Plan de capacitación para voceros de la Entidad, como insumo básico para garantizar que la información que difundida sea pertinente, oportuna y veráz.
* Ejecución del Plan de medios con mensajes claves institucionales implementados a través de campañas creativas difundidas en medios masivos y digitales.
* Estrategia de relacionamiento estratégico con periodistas e influenciadores sobre los temas claves para la entidad. </t>
  </si>
  <si>
    <t xml:space="preserve">* Falta de información completa, veráz y oportuna para el desarrollo de los contenidos dirigidos a los medios de comunicación.
* Ausencia de voceros de la entidad para el desarrollo de las actividades con los medios de comunicación.
* Demoras en la aprobación de mensajes clave y de piezas finales de acuerdo al esquema de entregas definido en el plan de medios. </t>
  </si>
  <si>
    <t>Dirección general y subdirecciones técnicas.</t>
  </si>
  <si>
    <t xml:space="preserve">Alcaldía Mayor de Bogotá, EAAB, Codensa, IDRD, </t>
  </si>
  <si>
    <t>Diseñar e implementar estrategias de comunicación interna, que propendan por el mejoramiento del clima organizacional y la divulgación de las apuestas, logros y retos de la UAESP.</t>
  </si>
  <si>
    <t>* Construcción, diseño e implementación de una (1) estrategia de comunicación interna que responda a los resultados de la encuesta de Clima Organizacional y genere sentido de pertenencia.
* Propiciar un (1) espacio mensual de encuentro, participación y retroalimentación desde la alta Dirección con los funcionarios de la Entidad, (Café con la directora, Trueque temáticos y Episodio).
* Crear un espacio virtual interactivo de comunicación directa con la dirección, por medio de una plataforma electrónica que permita la comunicación directa y con respuestas en tiempo real (Conversemos).
* Conceptualización y envío de un (1)  boletín virtual quincenal con información escrita, gráfica, fotográfica y audiovisual de las principales apuestas, logros y eventos de la entidad.
* Producción y realización de un (1) Noticiero interno mensual, que den cuenta de las apuestas y restos de la Entidad.</t>
  </si>
  <si>
    <t>* No contar con una base de datos actualizada de funcionarios, y presupuesto para la producción del kit.
* Falta de insumos técnicos para la construcción de contenidos dirigidos al público interno.
* Demora en la aprobación de los contenidos y piezas relacionadas con cada boletín.
* Falta de tiempo de los funcionarios en la fase de pre producción de contenidos del noticiero.
* Entrega fuera de tiempo de los insumos para la elaboración de los respectivos guiones.</t>
  </si>
  <si>
    <t>Alcaldía Mayor de Bogotá</t>
  </si>
  <si>
    <t>Contribuir con la visibilización de las apuestas, logros y metas de la
UAESP a través de la asesoría, producción y realización de eventos de
carácter interno y externo, así como fortalecer las relaciones con otros entes distritales y la comunidad, de acuerdo a las politicas y planes Institucionales</t>
  </si>
  <si>
    <t xml:space="preserve">* Conceptualización, coordinación y acompañamiento de  veinte (20) eventos de carácter interno, externo, distrital y local, que den cuenta del accionar y misionalidad de la entidad.
* Apoyar el relacionamiento y la materialización de alianzas estratégicas con seis (6) empresas del sector público, privado y académico, para la realización de eventos de alto impacto, que contribuyen a la visibilización del accionar y misionalidad de la entidad.
* Construcción de veinte (20) fichas técnicas y agendas para la organización, desarrollo y estructura para cada uno de los eventos programados.
* Movilización social a través de una estrategia externa y digital que convoque a artistas plásticos para que, de manera colaborativa con la ciudadanía, se elaboren obras de arte en gran formato con material reciclable que vistan la ciudad y sean ubicadas en puntos estratégicos. Lo anterior, se apoyará con BTL que refuerce el mensaje movilizador en temas claves como aprovechamiento de residuos y consumo responsable (Día del Reciclador).
* Concierto musical que convoque a artistas reconocidos.
*  Generación de alianzas interinstitucionales y campañas pedagógicas con Colegios y Universidades.
* En alianza con el sector privado realizar dos (2) foros especializados para el Aprovechamiento de Residuos, que permita la socialización de experiencias exitosas de reconocidas empresas.     </t>
  </si>
  <si>
    <t>* Falta de articulación con las Entidadades involucradas en el proceso de producción del evento.
* Dificultades en alinear las agendas de los directivos que participarán en cada evento.
* Falta de recursos para el desarrollo de los eventos.</t>
  </si>
  <si>
    <t>Alcaldía Mayor de Bogotá y todas las Entidades del distrito. Sector privados y aliados estratégicos.</t>
  </si>
  <si>
    <t>Diseño de estrategias digitales para dar a conocer el accionar de la entidad y promover la participación e interacción ciudadana, a través de la
comunicación digital, facilitando la inmediatez y la oportunidad de la
información.</t>
  </si>
  <si>
    <t>* Creación y conceptualización de contenidos para redes sociales con los principales logros, apuestas, eventos y retos de la UAESP de manera articulada con la estrategia de redes del distrito. 
* Realizar convergencia entre medios físicos y digitales (Un concurso de experiencias sociales creativas de aprovechamiento).
* Creación de Arte Colaborativo, (reconocimiento al ciudadano que más haga etiquetas, generación de un Libro de lujo Memorias Arte Colaborativo. 
* Creación de un Minisite dentro de la web con noticias (emprendimiento, eventos Re), tips (pedagogía, información, necesidad, llamado a la acción).
* Promover interacción de redes sociales de la UAESP por medio de campañas en Google Adsense/Youtuve TrueView/Marketing Digital.
* Diseño e implementación de campaña de cultura ciudadana. 
* Contribuir con posicionamiento de cementerios del distrito como escenarios de cultura, arte y memoria histórica. 
* Vinculación líderes de opinión e influenciadores a las actividades en nuestras redes.
* Aumentar el 20% los seguidores de las cuentas de la Entidad, y lograr ser tendencia mínimo en 2 temas de coyuntura de ciudad.</t>
  </si>
  <si>
    <t>* Entrega de insumos técnicos y aprobación de mensajes movilizadores fuera de tiempo.
* Falta de acceso a la tecnología por parte de los públicos objetivos de la Entidad.</t>
  </si>
  <si>
    <t xml:space="preserve">Supervisión corte de césped y poda de árboles </t>
  </si>
  <si>
    <t xml:space="preserve">Supervisión publicidad exterior no autorizada </t>
  </si>
  <si>
    <t>Cambio en las especificaciones técnicas y/o propuestas
 Cotizaciones no estén acordes con la necesidad.</t>
  </si>
  <si>
    <t>Gestionar el mejoramiento y ampliación en el proceso de identificación de la población recicladora de oficio y carnetización de la misma.</t>
  </si>
  <si>
    <t>Que no se pueda adjudicar el contrato 
Imcumplimiento del contratista en las obligaciones.</t>
  </si>
  <si>
    <t xml:space="preserve">SAF - SAL </t>
  </si>
  <si>
    <t>Campaña no alineada a la politica de comunicaciones de la Entidad.
Campañas de bajo impacto en la población objeto</t>
  </si>
  <si>
    <t>OAC</t>
  </si>
  <si>
    <t>Autorizar sussidios a población NO beneficiaria.
Baja demanda en la solcitud de subsidios.</t>
  </si>
  <si>
    <t>El no cumplimineto de la totalidad de requisios exigida por la norma.
Entrega de información errada.</t>
  </si>
  <si>
    <t>Secretaría de Salud Distrital - Secretaría Distrital de  Ambiente.</t>
  </si>
  <si>
    <t xml:space="preserve">No contar con el modelo de negocios adecuado para la implementación de la atención funeraria. </t>
  </si>
  <si>
    <t>Consecionario IMS</t>
  </si>
  <si>
    <t xml:space="preserve">El no cumplimiento de las obligaciones establecidas en el contrato. </t>
  </si>
  <si>
    <t xml:space="preserve">No se realice el proceso contractual para la compra de las luminarias. </t>
  </si>
  <si>
    <t>CODENSA</t>
  </si>
  <si>
    <t>No contar con el personal profesional minimo requerido para realizar las actividades de supervision y control.</t>
  </si>
  <si>
    <t>No disponer de propuestas que cumplan con los requisitos para la implementación de proyectos piloto.</t>
  </si>
  <si>
    <t>Implementación de estrategias de datos abiertos</t>
  </si>
  <si>
    <t>Desconocimiento de la información que se debe publicar</t>
  </si>
  <si>
    <t>Fortalecimiento de los sistemas de información de apoyo (ERP Sí Capital, Orfeo, flujos de trabajo)</t>
  </si>
  <si>
    <t>Falta de recursos</t>
  </si>
  <si>
    <t>Diseño e implementación de la nueva versión de la APP de la UAESP para interacción ciudadana, operadores, dependencias misionales y atención al ciudadano</t>
  </si>
  <si>
    <t>Fallas en la interconexión entre la App y el SDQS</t>
  </si>
  <si>
    <t>Acompañamiento técnico para la implementación del sistema de seguimiento a planes, programas y proyectos y BSC.</t>
  </si>
  <si>
    <t>Requerimientos tecnicos no especificados</t>
  </si>
  <si>
    <t>Oficina Asesora de Comunicacines y Relaciones Interinstitucionales</t>
  </si>
  <si>
    <t>Acompañamiento en la migración de los portales (Institucional e Intranet)</t>
  </si>
  <si>
    <t>Demora en la definición de la información</t>
  </si>
  <si>
    <t>Implementación una plataforma virtual de aprendizaje</t>
  </si>
  <si>
    <t>Automatización de nuevos flujos de trabajo bajo la plataforma trabajo colaborativo</t>
  </si>
  <si>
    <t>Ampliación de redes Wi-Fi</t>
  </si>
  <si>
    <t>Definición de requerimientos, contratación y migración de una nube privada (e-collocation)</t>
  </si>
  <si>
    <t>Servicio requerido no cumpla con las necesidades tecnicas requeridas</t>
  </si>
  <si>
    <t>Servicios de conectividad</t>
  </si>
  <si>
    <t>Provisión de equipos mediante arrendamiento</t>
  </si>
  <si>
    <t>Terminación del servicio de arrendamiento</t>
  </si>
  <si>
    <t>Adecuación e instalación del cableado estructurado</t>
  </si>
  <si>
    <t>Negativa del estudio de reforzamiento</t>
  </si>
  <si>
    <t>Implementación del correo electrónico en la nube</t>
  </si>
  <si>
    <t xml:space="preserve">Falta de recursos
</t>
  </si>
  <si>
    <t>Implementación de la Mesa de ayuda con tecnología ANS</t>
  </si>
  <si>
    <t>Fortalecimiento de los servicios de seguridad de la información</t>
  </si>
  <si>
    <t>No seguir las recomendaciones dadas por el contratista</t>
  </si>
  <si>
    <t>Fortalecimiento de tecnologías que apoyen el teletrabajo</t>
  </si>
  <si>
    <t>Implementación y administración del software de impresión</t>
  </si>
  <si>
    <t xml:space="preserve">Configuración del software en las impresoras </t>
  </si>
  <si>
    <t>Modelo Integral de Prestación del Servicio: Garantizar los más altos estándares de calidad en la prestación sostenible y efectiva de los servicios.</t>
  </si>
  <si>
    <t>Manejo integral de residuos sólidos en el Distrito Capital y la región.</t>
  </si>
  <si>
    <t>Esquema de prestación del servicio público de aseo</t>
  </si>
  <si>
    <t>Disposición ﬁnal</t>
  </si>
  <si>
    <t xml:space="preserve">Empoderamiento Ciudadano: Fomentar una cultura ciudadana comprometida con la sostenibilidad de la prestación de
los servicios, orientada al embellecimiento y sentido de pertenencia con Bogotá. </t>
  </si>
  <si>
    <t>Reconocimiento y apropiación de los servicios que garantiza la UAESP</t>
  </si>
  <si>
    <t>Implementación de la cultura ciudadana orientada a la
gestión de residuos.</t>
  </si>
  <si>
    <t>Ampliación y modernización de los servicios públicos</t>
  </si>
  <si>
    <t>Revitalización física del Cementerio Central</t>
  </si>
  <si>
    <t>Implementación de servicios funerarios integrales</t>
  </si>
  <si>
    <t>Modernización del alumbrado público</t>
  </si>
  <si>
    <t>Fortalecimiento Institucional: Consolidar una entidad moderna y efectiva constituida por un equipo comprometido con el logro de los objetivos institucionales</t>
  </si>
  <si>
    <t>Fortalecimiento Institucional: Consolidar una entidad moderna y efectiva constituida por un equipo comprometido con el logro de los objetivos institucionales.</t>
  </si>
  <si>
    <t>Implementación de la dimensión Cultural del Modelo</t>
  </si>
  <si>
    <t>Implementación de la dimensión de arquitectura
organizacional</t>
  </si>
  <si>
    <t>Implementación de la dimensión relacional</t>
  </si>
  <si>
    <t xml:space="preserve">Implementación de la dimensión estratégica </t>
  </si>
  <si>
    <t>Implementación de la dimensión Cultural</t>
  </si>
  <si>
    <t>* Actualización del  Plan Institucional de capacitación
* Ejecución  del cronograma  de Capacitación para la vigencia 2017</t>
  </si>
  <si>
    <t>Implementación de la dimensión estratégica</t>
  </si>
  <si>
    <t>.- Obras de infraestuctura terminadas (Dique VI Fase II). 
.- Obras de mitigación en planta de tratamiento de lixiviados. 
.- Obras de infraestructura en zona de Poste 53. 
.- Construcción sistema de conducción de lixiviado generado en el RSDJ hacia el alcantarillado de la ciudad dirigiendolo a la PTAR de Canoas.</t>
  </si>
  <si>
    <t>Gestión Social</t>
  </si>
  <si>
    <t>Articulación interinstitucional: Integrar las instituciones, los recursos y la infraestructura de la ciudad para la prestación
integral de los servicios</t>
  </si>
  <si>
    <t>Alineación de instituciones y actores del sistema</t>
  </si>
  <si>
    <t>Prestar servicios funerarios integrales</t>
  </si>
  <si>
    <t>* Realizar dos (2) Informes semestrales de PQRS de la Oficina Control Interno a la Dirección y publicarlo en la página web de la UAESP. 
* Realizar tres (3) seguimientos a las Estrategias del Plan Anticorrupción y de Atención al Ciudadano de la Unidad.</t>
  </si>
  <si>
    <t>Enero</t>
  </si>
  <si>
    <t>* El informe de SDQS se presenta en el mes de Abril.
* El Seguimiento Anticorrupcion se realiza en el mes de Marzo.</t>
  </si>
  <si>
    <t xml:space="preserve">* Hacer seguimiento al trámite del 100% de los requerimientos de información de Entes Externos de Control.
* Hacer seguimiento a la Consolidación y Transmisión de las Cuentas periodicas a la Contraloría Distrital y a la Contraloria General de Nación que debe realizar la Dirección General de la Unidad. </t>
  </si>
  <si>
    <t>Oficina de Control Interno
Oficina Asesora de Planeación</t>
  </si>
  <si>
    <t>Todas las depencias de la UAESP</t>
  </si>
  <si>
    <t>* Se realizo el seguimiento al tramite del 100% de los requerimientos de entes de control y se radico informe con el No. 20171100010653 del 7 de febrero de 2017.
* Por instrucción de la Directora, la transcripción de cuentas sera realizada por la ofifina de planeación.</t>
  </si>
  <si>
    <t>* Ejecutar y Coordinar el desarrollo del 100% del Programa Anual de Auditorias de la Unidad aprobado por el Comité Directivo.
* Hacer 2 seguimientos a la Administración de Riesgos por procesos de la Unidad, conforme procedimiento interno.</t>
  </si>
  <si>
    <t>Elaborar y presentar  Informes de Ley a cargo de la Oficina.</t>
  </si>
  <si>
    <t>*Se entrego el informe de las Funciones del comité de conciliación.
* Se entrego el informe de implementeacion de normas contables.
*Se publico el informe de Austeridad del Gasto.</t>
  </si>
  <si>
    <t xml:space="preserve">Diseño e implementación del sistema de planeación, seguimiento y evaluación institucional y Balanced Scorecard </t>
  </si>
  <si>
    <t>Reducir el 3 % de residuos ordinarios que se generan en la ciudad producto de la separación en la fuente</t>
  </si>
  <si>
    <t>Estudios, diseños y contratos de obra y de redes eléctricas en los equipamientos funerarios a cargo de la UAESP.</t>
  </si>
  <si>
    <t>Febrero</t>
  </si>
  <si>
    <t xml:space="preserve">
Sensibilización sobre las políticas institucionales de prevención del daño antijurídico al personal de la UAESP
Capacitación sobre prevención del daño antijurídico
Verificación y análisis del impacto de la jornada de capacitación desarrollada en el marco del fortalecimiento de la prevención del daño antijurídico en la Unidad.</t>
  </si>
  <si>
    <t xml:space="preserve">La particularidad de que la sensibilización se realizará a través de los medios tecnológicos a la que acceden el personal de la Unidad y dicha publicación no depende de la Subdirección de Asuntos Legales.
</t>
  </si>
  <si>
    <t>1 de marzo de 2017</t>
  </si>
  <si>
    <t>31 de diciembre de 2017</t>
  </si>
  <si>
    <t>Oficina Asesora de Comunicaciones
Oficina TIC</t>
  </si>
  <si>
    <r>
      <rPr>
        <sz val="12"/>
        <color rgb="FFFF0000"/>
        <rFont val="Arial"/>
        <family val="2"/>
      </rPr>
      <t>Agencia Nacional de la Defensa Jurídica del Estado</t>
    </r>
    <r>
      <rPr>
        <sz val="12"/>
        <color theme="1"/>
        <rFont val="Arial"/>
        <family val="2"/>
      </rPr>
      <t xml:space="preserve"> y la Dirección de Defensa Judicial y Daño Antijurídico de la Secretaría Jurídicda de la Alcaldía Mayor de Bogotá D.C. </t>
    </r>
  </si>
  <si>
    <t>28/02/2017: Acción sin iniciar.</t>
  </si>
  <si>
    <t>Fortaler el conocimiento de los funcionarios y colaboradores  de la Unidad en materia de gestión contractual</t>
  </si>
  <si>
    <t>Acompañar de manera permanente a las Dependencias de la Unidad Administrativa Especial de Servicios Públicos, en el desarrollo de los procesos de selección que se adelanten de acuerdo con los lineamientos y definidos en el manual de contratación vigente, reduciendo los tiempos de respuesta y gestión, asociados al proceso de gestión contractual.</t>
  </si>
  <si>
    <t xml:space="preserve">Falta de celeridad por parte de los proponetes para allegar la totalidad de los documentos necesarios para la futura contratación. </t>
  </si>
  <si>
    <t>31/01/2017: Acción para iniciar a partir del mes de marzo de 2017</t>
  </si>
  <si>
    <t>Cambio normativo que afecte el contenido de las capacitaciones realizadas.</t>
  </si>
  <si>
    <t>31/01/2017: Actividad para definir cronograma de capacitaciones con la líder del Grupo Funcional de Contratación, el Subdirector de Asuntos Legales y el profesional encargado de dictar las capacitaciones. Es oportuno señalar, que el desarrollo de esta actiidad se está trabajando con la profesional de enlace del Grupo Funcional de Contratación, en ejecución del contrato de prestación de servicios suscrito con la mencionada profesional.</t>
  </si>
  <si>
    <t>Oficina Asesora de Comunicaciones y Relaciones Interinstitucionales y Oficina de Tics</t>
  </si>
  <si>
    <t>Alcaldía Mayor de Bogotá D.C., - Sistema de Información de Asuntos Disciplinarios</t>
  </si>
  <si>
    <t>31/01/2017: Actividad en desarrollo en coordinación del funcionario líder del Grupo Formal de Trabajo de Control Interno Disciplinario de la Subdirección de Asuntos Legales.</t>
  </si>
  <si>
    <t>Acompañar de manera permanente a las Dependencias de la Unidad Administrativa Especial de Servicios Públicos, en el desarrollo de los procesos de selección que se adelanten de acuerdo con los lineamientos definidos en el manual de contratación vigente, reduciendo los tiempos de respuesta y gestión, asociados al proceso de gestión contractual.</t>
  </si>
  <si>
    <t>28/02/2017: Acción para iniciar a partir del mes de marzo de 2017</t>
  </si>
  <si>
    <t xml:space="preserve">28/02/2017: Diseñado temas y fechas máximas de realización de las capacitaciones, el cual se encuentra para revisión de la líder del Grupo Funcional de Contratación y del Subdirector de Asuntos Legales, con propuesta de fecha y hora de realización de la actividad, para colocarla bajo conocimiento del o de los profesionales encargados de realizar dichas capacitaciones.
Es oportuno señalar, que el desarrollo de esta actiidad se está trabajando con la profesional de enlace del Grupo Funcional de Contratación, en ejecución del contrato de prestación de servicios suscrito con dicha profesional.. 
</t>
  </si>
  <si>
    <t xml:space="preserve">28/02/2017:  Los integrantes de los Grupos Formal de Trabajo de Control Disciplinario Intrno y el Funcional de Gestión Seguimiento Calidad de la SAL, diseñaron el primer documento de sensibilización en materia de actuaciones disciplinarias, denominado "Tips sobre derechos y deberes de los funcionarios públicos. Conoce los lineamientos para la prevención del inicio de actruaciones disciplinarias".
Mediante correos electrónicos del 7 y el 8 de febrero de 2017, la SAL solicitó a la Oficina Asesora de Comunicaciones, apoyo para sensibilización de dichos tips, los cuales según información de dicha dependencia, están para autorización de la Directora General. </t>
  </si>
  <si>
    <t>El avance de este hito se empezará a reportar a partir del mes de diciembre.</t>
  </si>
  <si>
    <t>El avance de este hito se empezará a reportar a partir del mes de Febrero.</t>
  </si>
  <si>
    <t>Realizar los tramites para lograr la implementación de las ECAS</t>
  </si>
  <si>
    <t>Se preseleccionaron para compra dos predios: uno en la localidad de Mártires que ya se encuentra adelantado en el proceso de compra con el grupo de predios se la subdireccion administrativa y otro en la localidad de Kenneddy barrio Maria Paz, cuyo poseedor manifestó intencion de venta y se encuentra en el proceso de legalizacion de la posesión y registro del predio. 
Para alquiler se viabilizo una Bodega en Puente Aranda , la cual se encuentra en proceso de aprobacion de requisitos legales y elaboracion de contrato.</t>
  </si>
  <si>
    <t xml:space="preserve">Se realizo la actualizacion respectiva de la base de datos RURO mediante Resolucion 035 de 2017 del 31 de enero, con 184 personas que son incluidas como Recicladores de Oficio </t>
  </si>
  <si>
    <t>Se solicitó a la Subdirección de Asuntos legales Liquidar el contrato anterior, con la argumentación necesaria para dichos efectos.
Por otra parte se realizaron los tramites pertinentes para realizar nuevo contrato de forma directa en atención a que solo hay un comercializador autorizado en el país para proveer los insumos necesarios.</t>
  </si>
  <si>
    <t>Se realizaron los estudios previos, de los estudios a desarrollar, en la actualidad  están para aprobación del Subdirector.</t>
  </si>
  <si>
    <t>Elaborar Proyecto con los lineamientos o políticas de operación de la normativa del aprovehamiento de MPR distirtal</t>
  </si>
  <si>
    <t>Un (1) proyecto técnico con  los lineamientos normativos de operación del aprovechamiento de MPR distrital</t>
  </si>
  <si>
    <t>El avance de este hito se empezará a reportar a partir del mes de febrero.</t>
  </si>
  <si>
    <t>Pago por sustitución de  vehículos de tracción animal</t>
  </si>
  <si>
    <t>No registra avance en el hito</t>
  </si>
  <si>
    <t>El avance de este hito se empezará a reportar a partir del mes de junio</t>
  </si>
  <si>
    <t>Realizar estudios y diseños prediales</t>
  </si>
  <si>
    <t>El avance de este hito se volvera  a reportar a partir del mes de mayo.</t>
  </si>
  <si>
    <t xml:space="preserve">Se esta realizando la sustentación juridica por parte de la Subdirección de Aprovechamiento de la normativa del aprovehamiento de MPR distrital, </t>
  </si>
  <si>
    <t>Se recibió la conformidad  por parte de la Secretería de Movilidad para realizar 3 pagos pendientes.</t>
  </si>
  <si>
    <t>El avance de este hito se volvera  a reportar a partir del mes de junio.</t>
  </si>
  <si>
    <t xml:space="preserve"> 143 personas concientizadas con talleres y eventos puerta a puerta con organizaciones de recicladores de oficio como parte del fortalecimiento a su formalización. Se discriminan en 5 establecimientos comerciales, 26 conjuntos residenciales, 3 residencias.
    El equipo esta desarrollando documentos que permitan evolucionar la caja de herramientas que se tiene hasta el momento, estos son: propuesta aula pedagógica, ajuste protocolo de puerta a puerta para la población recicladora de oficio, cuestionario de usuarios para la prestación del servcio complementario de aprovechamiento.</t>
  </si>
  <si>
    <t>El avance de este  hito se reportara en el mes de marzo</t>
  </si>
  <si>
    <t>No registra avance en la gestión</t>
  </si>
  <si>
    <t xml:space="preserve">.- Obra Mitigación PTL:  Se gestionó la modificación de la adición 6 con CGR por la imposibilidad de adquirir la póliza de TRC (Todo Riesgo Construcción) en el mercado por parte de CGR. Se evaluó y aprobó personal de Interventoría y CGR.
.- Poste 53: La obra se adjudicó en Diciembre de 2016 a CGR. La SDF gestionó ante la CAR el permiso de ocupación del Cause de la Qda. Yerbabuena y actualmente a la espera de dicho permiso para dar inicio a la obra. Paralelamente, se aprobó el persosnal de Interventoria y CGR.
.- Dique 6: Se supervisó la perforación y el llenado de 100 anclajes, se asistió a los comités semanales de seguimiento de obra. </t>
  </si>
  <si>
    <t xml:space="preserve">Se avanza en el trabajo por parte del equipo de Gestión Social en el estudio de la documentación para definir como se llevará a cabo el proceso de contratación para el diagnostico y la actualización del Plan de Gestión Social. </t>
  </si>
  <si>
    <t>Se firman  las actas de inicio de los contratos 376/16 (CONSTRUCCIONES Y PROYECTOS LH SAS), 380/16 (PROYECTOS Y CONSTRUCCIONES IGRAMA SAS), 381/16 ( BIOCIVIL ING LTDA)  y del convenio 377/16 (UNIVERSIDAD NACIONAL DE COLOMBIA).</t>
  </si>
  <si>
    <t>Durante 2016 se realizó gestión solicitando apoyo a la EAAB en este tema. El 22/12/2016 el laboratorio ambiental de la EAAB efectuó visita de reconocimiento del lugar donde se ubica la cárcava. El 24/01/2017 asistieron los profesionales del laboratorio de la EAAB y realizaron la toma de muestras del líquido y el lodo alojado allí. La UAESP se encuentra a la espera del envió de los resultados.</t>
  </si>
  <si>
    <t xml:space="preserve">.- Obra Mitigación PTL:  Se finalizó con exito  la modificación de la adición 6 con CGR por la imposibilidad de adquirir la póliza de TRC (todo riesgo construcción) en el mercado por parte de CGR. El 22 de febrero se firmó acta de inicio, proyectando inicio de obra para el 13 de marzo de 2017.
.- Poste 53: En este periodo se continuó a la espera de la  aprobación formal de la CAR para la ocupación del Cause Yerbabuena. Se espera dar inicio a la obra en el mes de marzo.
.- Dique 6: Se supervisó la perforación y el llenado de 300 anclajes, se asistió a los comités semanales de seguimiento de obra. </t>
  </si>
  <si>
    <t xml:space="preserve">Se realizan reuniones con interesados en participar del proceso  para determinar el estudio de mercado  y los términos de referencia del mismo. Se reciben 3 propuestas, 2 por parte de firmas consultoras y 1 por parte de representantes de la comunidad del RSDJ. 
Está por definirse con la Subdirección de Asuntos Legales la normativa por la cual se justifica el proceso. </t>
  </si>
  <si>
    <t xml:space="preserve">Se firma  el acta de inicio del convenio 375/16 (UNIVERSIDAD DISTRITAL FRANCISCO JOSE DE CALDAS). 
Se adelantan los respectivos comités técnicos de cada uno de los contratos y convenios vigentes. 
Se adelantan conversaciones con las entidades respectivas para formular nuevos proyectos que den cumplimiento al Plan de Gestión Social y a las medidas de compensación  establecidas en la Licencia Ambiental. </t>
  </si>
  <si>
    <t>A la espera de resultados de los análisis de muestras tomadas por la EAB.</t>
  </si>
  <si>
    <t>En el mes de enero se contrataron los ingenieros para 
soporte técnico, desarrollo e implementación de nuevas funcionalidades sobre el Sistema de Gestión documental, archivo y sistema de información SI CAPITAL</t>
  </si>
  <si>
    <t>En el mes de enero se realizo el Derivado 2 del Contrato Interadministrativo 350 cuyo objeto es:  Prestar una solución integral de telecomunicaciones que permita interconectar las sedes e instalaciones de la UNIDAD ADMINISTRATIVA ESPECIAL DE SERVICIOS PÚBLICOS - UAESP, así como el acceso al servicio de conexión de Internet de la Unidad, con CDP No. 220 y RP No. 261</t>
  </si>
  <si>
    <t>En el mes de enero se aseguro la continuidad del servicio meidante el Acuerdo Marco de Precios con la orden de compra 13651, con CDP No. 232 y RP No. 218 cuyo objeto es: Arrendamiento de equipos tecnológicos al amparo del acuerdo marco de precios suscrito por Colombia Compra Eficiente para el servicio de arrendamiento de equipos tecnológicos y periféricos-ETP CCE-288-1-AMP-2015</t>
  </si>
  <si>
    <t>En el mes de enero se comenzaron los trabajos para el cableado estructurado, mediante el Derivado 1 del Contrato Interadministrativo 350. En este mes se realizaron las sisguientes actividades: Validación de rutas de cableado, distribución de salidas de cableado estructurado por pisos en plano entregados por el cliente, recepción de materiales en sitio e inicio pisos otorgados por el cliente. Traslado de personal a las casitas</t>
  </si>
  <si>
    <t>con orden de conpra No. 13201 cuyo objeto es: Renovación del licenciamiento de la Suite Basic 2017 Google, con servicio para cuentas correo con su respectivo vault, para la gestión y optimización de las actividades desempeñadas por los empleados en la Unidad Administrativa Especial de Servicios Públicos, con CDP No. 706 y RP No. 761 se garantiza el servicio por toda la vigencia 2017</t>
  </si>
  <si>
    <t xml:space="preserve">En el mes de febrero se realizaron las siguientes actividades: Puesta en producción de los ajustes al sistema solicitados por el area de gestión documental, soportes, mantenimientos solicitados por los usuarios de Si Capital </t>
  </si>
  <si>
    <t>En el mes de febrero se realizo el Derivado 3 del Contrato Interadministrativo 350 cuyo objeto es: Contratar el servicio de arrendamiento del datacenter en modalidad collocation para el funcionamiento de los servicios TI de   la Unidad Administrativa Especial de Servicios Públicos, con CDP No. 300 y RP No. 313</t>
  </si>
  <si>
    <t>Se esta garantiza la continuidad del servicio mediante pagos mensuales, según forma de pago del contrato interadministrativo 350 derivado 2</t>
  </si>
  <si>
    <t>Se realizo la adición de la orden de compra 13651 con CDP No. 348 y RP No. 326</t>
  </si>
  <si>
    <t>Se inicio el cableado del sotano, piso 1 (ala oriental), piso 3, 4 y 5.
Se termino el cableado del piso 2 - Conectado piso 4 (Oriental) - Conectado y Casitas</t>
  </si>
  <si>
    <t>Se cambio la programación de esta actividad</t>
  </si>
  <si>
    <t xml:space="preserve">
Eventos realizados: Foro Socialización Nuevo Esquema de Aseo - Concejales; Reciclatón primera versión; Jornada de Recuperación y Embellecimiento Parque Santander.
Cubrimiento de eventos:Cubrimiento y apoyo logístico Foro Concejales Comisión Primera del Plan de Desarrollo y Ordenamiento Territorial; Cubrimiento Operativo recuperación y remoción de escombros y residuos, en puente calle 116 con auto pista norte; Cubrimiento primera y segunda mesa de trabajo con organizaciones de recicladores sobre el nuevo esquema de aseo; Reciclatón y jornada de embellecimiento barrios Juan XXIII, Los Olivos y Bosque Calderón; Cubrimiento Reunión entre Área de Aprovechamiento y grupo de recicladores.</t>
  </si>
  <si>
    <t xml:space="preserve">o 5 diseños de volantes y carpetas para formalización de recicladores, reciclatón febrero 11-2017 e iluminación parques
o Comunicados de prensa distribuidos a través de correo electrónico, mensajería instantánea y uno a uno a periodistas.
o 1 Convocatoria a medios de comunicación para conocer la reciclatón en barrios de la localidad de Chapinero.
o 1 respuesta a periodista de RCN Radio que indagó por puntos críticos.
o 20 Monitoreos de temas críticos en medios de comunicación relacionados con la gestión de la entidad.  
o Actualmente nos encontramos en la fase de estudios de mercado para la realización de un contrato que ejecute el plan de medios.
o Se adelantaron 2 entrevistas uno a uno con periodistas que cubren el proceso licitatorio del nuevo esquema de aseo.
o Se desarrolló estrategia pedagógica para participación de estudiantes de grados 9-10 y 11 en el periódico “Doña Juana” del colegio distrital José Celestino Mutis con el fin de implementar cultura ambiental, de reciclaje y separación.
o Diseño e implementación de campaña de cultura ciudadana a través de la Obra “Un Mundo Mejor”, una obra de audio musical para comunicación externa, la cual diseñé elaboré y produje pensando en el público infantil con claro mensaje para crear conciencia ciudadana frente al manejo de residuos.
</t>
  </si>
  <si>
    <r>
      <rPr>
        <sz val="11"/>
        <color theme="1"/>
        <rFont val="Gisha"/>
        <family val="2"/>
      </rPr>
      <t xml:space="preserve">o Información acerca de la actualización en el SIG con 2 publicaciones a través de correo masivo 
o Divulgación e invitación a participar del concurso interno ponle nombre a la App con 1 publicación en el correo masivo 
o Divulgación de nuevas sillas y equipamiento de trabajo para funcionarios y contratistas de la UAESP con 1 publicación a través de correo masivo.
o Promoción e invitación a participar activamente de la feria de servicios institucionales UAESP 2017 con 2 publicaciones en correo masivo e invitación por puestos de trabajo.
o Se diseñó la estrategia de divulgación y acompañamiento en las elecciones del comité de convivencia con 2 publicaciones en correo masivo, 1 publicaciones por intranet.
o Divulgación para realización de encuesta de bienestar con 4 publicaciones a través de correo masivo.
o Divulgación para realización de encuesta de capacitación con 5 publicaciones a través de correo masivo.
o Divulgación de información primera jornada de vacunación con 2 publicaciones en correo masivo  
o Divulgación de información interna de interés de los funcionarios y contratista de la entidad con 2 publicaciones en correo interno. 
o Divulgación de información relacionada con el traslado a la sede única con 5 publicaciones en correo interno.
o Divulgación de publicación del día sin carro y sin moto para funcionarios del distrito en el mes de febrero 1 publicación en correo masivo.
o Realización de encuesta de Percepción Episodio con 1 publicación en correo interno.
o Se realizaron 500 kits institucionales con camiseta polo y gorra para cada contratista y funcionario que se entregará de manera personalizada en el Episodio de Marzo. 
o Publicación del Boletín Somos la Unidad No. 006
o Publicación de nota “Arranca diálogo amplio y participativo entre recicladores y el Distrito Capital”
o Publicación de nota “Reciclatón transforma este sábado a los barrios Pardo Rubio, El Paraíso, Villas del Cerro y San Martín”
o Publicación de nota “Continúan en Chapinero las jornadas de recuperación y embellecimiento”
o Publicación de nota “Inicia el recorrido hacia una Bogotá Sostenible Ambientalmente”
</t>
    </r>
    <r>
      <rPr>
        <b/>
        <sz val="11"/>
        <color theme="1"/>
        <rFont val="Gisha"/>
        <family val="2"/>
      </rPr>
      <t xml:space="preserve">
</t>
    </r>
  </si>
  <si>
    <r>
      <t xml:space="preserve">
o Reciclatón II versión- Componente Pedagógico 
o Mesas de trabajo Recicladores
o Inauguración Luminarias- DOVE UNILEVER 
o Jornada de Recuperación y Embellecimiento Plazoleta calle 58 
o Inauguración Cancha Parque Olaya Herrera
o Día del Reciclador
o Cubrimiento Debate Control “Esquema de Aseo”.
o Cubrimiento Encuentro Ciudadano Barrio Las Quintas Usme.
o Cubrimiento Jornada Embellecimiento Parque Santander.
o Cubrimiento Reciclatón Barrio Pardo Rubio.
o Cubrimiento Mesa de Trabajo con Organizaciones Recicladores.
o Acompañamiento Inauguración Luminarias y Cancha Sintética Parque Olaya. 
o Asistencia Teatro – Foro sobre la problemática de la prostitución.
o Acompañamiento visita a puntos de acopio de material aprovechable, Barrio María Paz, Loc. Kennedy.
Alianzas con las siguientes empresas y entidades: como resultado de la gestión realizafa por parte del personal contratado para el logro de este hito, se establecieron las siguientes alianzas, las cuales no requieren recursos para el cumplimiento de los acuerdos establecidos entre las partes: </t>
    </r>
    <r>
      <rPr>
        <b/>
        <sz val="11"/>
        <color theme="1"/>
        <rFont val="Gisha"/>
        <family val="2"/>
      </rPr>
      <t xml:space="preserve">
</t>
    </r>
    <r>
      <rPr>
        <sz val="11"/>
        <color theme="1"/>
        <rFont val="Gisha"/>
        <family val="2"/>
      </rPr>
      <t xml:space="preserve">o DOVE-UNILEVER; EMPRESA DE ACUEDUCTO; ALCALDÍA LOCAL DE CHAPINERO; CONCEJO DE BOGOTÁ; SECRETARÍA DE INTEGRACIÓN SOCIAL; IDIGER; IDIPRÓN; INSTITUTO DISTRITAL DE RECREACIÓN Y DEPORTE-IDRD-
• ELABORACIÓN 8 FICHAS TÉCNICAS CORRESPONDIENTES A LOS EVENTOS PROGRAMADOS Y EJECUTADOS
</t>
    </r>
  </si>
  <si>
    <t xml:space="preserve">Para 28 de febrero la cuenta de twitter registró 14.596 seguidores. Desde enero 1 a febrero 28 hemos tenido un incremento de 383 seguidores lo que representa un 2,69% de crecimiento durante los dos meses.Se realizó y actualizó listado de vínculos y relacionamiento en Twitter de la cuenta de la entidad y se generó interacción con perfiles de artistas, periodistas e influenciadores, institucionales nación, asociaciones locales, Concejales, Senadores y entidades relacionadas con servicios públicos.
Se han realizado propuestas para el diseño e implementación de campaña de cultura ciudadana de manera articulada con Acueducto y Secretaría de Hábitat. De igual forma se realizó reunión con Fundación Social para el establecimiento de alianzas en el proyecto de arte colaborativo. Se está diseñando plan de acción de propuesta de posicionamiento de cementerios como escenario cultural y se están identificando contenidos para minisite. 
o Creación de 25 diseños para tuits “Día del reciclador”, 8 para entrega de iluminación de parques (parque La virgen)
o Usuarios 11.508. Número de visitas a páginas 23.555
</t>
  </si>
  <si>
    <t>Implementación de las  fases  1 y 2  del SGSST de conformidad  con  lo dispuesto en el Decreto 052 de 2017 del Ministerio de Trabajo.</t>
  </si>
  <si>
    <t>Alcaldía Mayor de Bogotá- Secretaria General</t>
  </si>
  <si>
    <t>Cambio  en la plataforma Estratégica
Restructuraciones administrativas</t>
  </si>
  <si>
    <t>Insuficiente personal competente para la labor</t>
  </si>
  <si>
    <t>En el mes de enero se desarrollo el proceso de la organización de la parte logística y elaboración de material de capacitación.</t>
  </si>
  <si>
    <t>Se cumplió  con el 100% de lo programado en el mes de enero del año en curso, como se evidencia en las adecuaciones realizadas al inmueble de la  Avenida Caracas 53-80</t>
  </si>
  <si>
    <t>Se cumplió  con el 100% de lo programado en el mes de enero del año en curso, como se evidencia en los 37 puestos  de trabajo nuevos y acordes a las condiciones ergonómicas requeridas y ubicados en la Avenida Caracas 53-80, piso 5</t>
  </si>
  <si>
    <t>Cambio  en la plataforma Estratégica
Reestructuraciones administrativas</t>
  </si>
  <si>
    <t xml:space="preserve"> Se llevo a cabo  reunión con  la oficina de Control interno en la cual realizo seguimiento al avance del proceso de implementación del Nuevo Marco Contable Publico en la Unidad Rad. 20171100012613</t>
  </si>
  <si>
    <t>Se realizó una (1)  reunión el 2 de febrero con los interesados del proceso desde la Subdirección Administrativa y Financiera para definir los valores de ponderación para el producto "Elaborar e implementar los instrumentos del proceso Servicio al ciudadano"</t>
  </si>
  <si>
    <t>Se realizó una (1)  reunión el 2 de febrero con los interesados del proceso desde la Subdirección Administrativa y Financiera para definir los valores de ponderación para el producto "Realizar el análisis de viabilidad para poner en funcionamiento puntos de atención al ciudadano"</t>
  </si>
  <si>
    <t>Se realizó una (1)  reunión el 2 de febrero con los interesados del proceso desde la Subdirección Administrativa y Financiera para definir los valores de ponderación para el producto  "Poner en funcionamiento los puntos de atención al ciudadano"</t>
  </si>
  <si>
    <t>En el mes febrero del año en curso, la meta establecida fue superada en un  50% de lo programado,  como se evidencia en las adecuaciones locativas realizadas al inmueble de la  Avenida Caracas 53-80, las cuales obedecieron al traslado de sedes administrativas  del edificio de la cra 13  No. 61-15 a la sede principal de la 53.</t>
  </si>
  <si>
    <t>En el mes febrero del año en curso, se cumplió  con el 100% de lo programado   como se evidencia en los 82 puestos de trabajo nuevos y acordes a las condiciones ergonómicas requeridas, instalados en las subdirecciones de  Administrativa y Asuntos Legales, ubicadas en la Avenida Caracas 53-80</t>
  </si>
  <si>
    <t xml:space="preserve">* Se realizo el seguimiento al tramite del 100% de los requerimientos de entes de control y se radico informe con el No. 20171100010653 del 7 de febrero de 2017.
</t>
  </si>
  <si>
    <t>* Se aprobo el Plan Anual de Auditorias el 2 de febrero de 2017, las cuales se desarrollaran desde el mes de marzo de 2017.</t>
  </si>
  <si>
    <t>*Se envio el Plan de mejoramiento, plan de gestión ambiental y proyectos orientados a la atención de infancia, niñez y adolecencia con radicado No. 20171100010391.
* Se envio Informe al correo de la Alcaldia Mayor el 15 de febrero, sobre implementación de las normas de Contabilidad rad No. 20171100012613.
*Informe de las causas que impactan los resultados de los avances de la gestión presupuestal, contractual y fisica.
* Se envio informe sobre seguimiento a las actas del Subcomite de Autocontrol con Radicado No. 201710001233.</t>
  </si>
  <si>
    <t>2 diseños de volantes (reciclatón 01/28/2017, comparendo ambiental) y 2 diseños de plegable para Oferta Institucional. 3 diseño para foro Nuevo Esquema de Aseo (volantes, stickers)
1 documento que contiene el componente externo de la estrategia de comunicación de la oficina asesora de comunicaciones. 
4 comunicados de prensa distribuidos a través de correo electrónico, mensajería instantánea y uno a uno a periodistas.
1 convocatoria a medios de comunicación para conocer la reciclatón en barrios de la localidad de Chapinero.
Manejo y documentación de la crisis relacionada con el bloqueo por parte de los vecinos al acceso a el relleno sanitario. 
Se desarrollaron 4 entrevistas con periodistas de televisión alrededor de la importancia de recolección en la fuente en el marco de la reciclatón.Se diseñó e implemento el proyecto de Audio para el conmutador automático de la Uaesp, el cual fue aprobado, autorizado para producción grabación, edición y puesto en funcionamiento al servicio de la comunidad.
Se apoyó al equipo de INNOVACION en la realización de propuesta pedagógica video informativo “Soy yo” el cual es una estrategia creativa relacionada con el aprovechamiento.</t>
  </si>
  <si>
    <t>Se diseñó la estrategia de divulgación y acompañamiento en las elecciones del comité de convivencia con 4 publicaciones en correo masivo, 1 actualización de carteleras digitales, 1 publicación de Wall paper, 2 publicaciones por intranet
Promoción e invitación a participar activamente de la feria de servicios institucionales UAESP 2017 con 1 publicación en correo masivo e invitación por puestos de trabajo.
Divulgar la información para la participación interna del día sin carro para funcionarios del distrito con 2 publicación a través de correo masivo y 1 publicación de encuesta de participación a través de correo masivo. 
Divulgación de nuevas sillas y equipamiento de trabajo para funcionarios y contratistas de la UAESP con 2 publicación a través de correo masivo.
Información acerca de la actualización en el SIG con 2 publicaciones en correo masivo
Divulgación de información primera jornada de vacunación con 1 publicación en correo masivo  
Divulgación de información “Programación de pago de obligaciones con proveedores y contratistas” con 1 publicación a través de correo masivo. 
Divulgación e invitación a participar del concurso interno ponle nombre a la App con 1 publicación en correo masivo. 
Publicación en la Intranet del noticiero Somos la Unidad No. 2 (1 publicación con __ vistas)</t>
  </si>
  <si>
    <t>Usuarios 4.136. Número de visitas a páginas 20.671 (Página web)
En la Fanpage de Facebook, durante el mes de enero se realizaron 46 publicaciones para un alcance de 46.465 personas.
El 31 de diciembre de 2016 la fanpage de Facebook tenía 3.555 seguidores, para 31 de enero 3.592 . Desde enero 1 a febrero 28 hemos tenido un incremento de 77 seguidores lo que representa un 2,16% de crecimiento durante los dos meses.
El 31 de diciembre de 2016 la cuenta de Twitter tenía 14.212 seguidores, para 31 de enero 14.406.
Desde enero 1 a febrero 28 hemos tenido un incremento de 383 seguidores lo que representa un 2,69% de crecimiento durante los dos meses.En la cuenta de Twitter, durante el mes de enero se realizaron 169 tuits, y en interacciones se tuvieron 687 retuits, 621 favorito para un total de 152,7K impresiones y durante el mes de febrero se realizaron 194 tuits, y en interacciones se tuvieron 744 retuits, 768 favorito para un total de 159,8K impresiones.</t>
  </si>
  <si>
    <t>Se inicio con la elaboracion de la ficha a  las localidades existentes en el distrito, en temas como Red Local de Parques, Red de Alumbrado Publico, Reciclaje en la Localidad, Gestion en el Manejo de Residuos, Servicio de Recoleccion de Basuras, Servicio Funerario de la Localidad, cada una con sus respectivas variables de acuerdo a la Gestion Intitucional que maneja la UAESP</t>
  </si>
  <si>
    <t>Inicialmente se trabajara con las localidades de Chapinero y Ciudad Bolivar, de acuerdo a los lineamientos establecidos</t>
  </si>
  <si>
    <t>Se inicio el Proceso Contractual, para el desarrollo de este Item</t>
  </si>
  <si>
    <t>Se encuentra en la formulación de los estudios previos para la contratación que apoye en la transición de la norma NTC ISO 9001 versión 2008 a la versión 2015</t>
  </si>
  <si>
    <t>En el mes de febrero se aplicaron las encuestas del perfil cultural los días 27, 28 de febrero y 1 de marzo a los servidores de la entidad. Así mismo la consultora desarrollo las actividades de acuerdo con el plan de trabajo.</t>
  </si>
  <si>
    <t>Mediante memorando interno de febrero 2017 se dió a conocer -socializó el  nuevo reglamento interno de cartera  a las Subdirecciones de la Unidad mediante los siguientes radicados: 20177000014083- Sergio a. Rodríguez- Aprovechamiento 20177000014013- Diego Palacios - Asuntos Legales                              20177000014093-Miguel Núñez- Disposición Final                  20177000014103- Yanlicer Pérez -RBL 20177000014113-Marcela Acosta - Oficina Asesora de Comunicaciones y Relaciones Interinstitucionales  20177000014123- Omar Urrea -Oficina control interno 20177000014143-Alejandro Lobo - Planeación                                            201770000141253 - Gustavo Palacios TIS`C;  logrando al mes de febrero un avance sinificativo  50% y superior al  programado para el mes de febrero  del 2017</t>
  </si>
  <si>
    <t>Durante el mes de febrero se capacitaron 86  funcionarios y contratistas, en los temas relacionados con TRD y Orfeo, logrando el  cumplimiento del 60% programado para el mes de febrero  del 2017</t>
  </si>
  <si>
    <t xml:space="preserve">
Fortalecer las estrategias de prevención del daño antijurídico a partir de la implementación del Manual de Formulación e Implementación de Políticas de Prevención del Daño Antijurídico (Resolución 0009 de 2017)</t>
  </si>
  <si>
    <t>KAWAK entra en producción a nivel Institucional con el módulo de Indicadores. Al mes de enero se encuentran cargados en KAWAK 41 indicadores formulados.  El 68,3% de los indicadores han sido alimentados con corte a  Enero 31 de 2017</t>
  </si>
  <si>
    <t xml:space="preserve">Se da inicio el contrato No 374 de 2016 el día 12/01/2017. Durante el mes de enero se estructuro el plan de trabajo y se aprobo la metodología y el instrumento de medición organziacional. </t>
  </si>
  <si>
    <t>Se realizó un primer trabajo con el grupo de calidad de la Oficina Asesora de Planeación, en la identificación de los documentos que responden a la NTC ISO 9001 versión 2015, el cual es soporte de las demás normas, para luego continuar con la identificación de los requisitos para cumplir con la ISO 14001.</t>
  </si>
  <si>
    <t>La información de indicadores cargada en KAWAK a 28 de febrero de 2017 corresponde al 68,3% de la totalidad de indicadores.  Se ha realizado acercamiento con los funcionarios encargados del cargue de la información para que se realice dentro de los tiempos establecidos</t>
  </si>
  <si>
    <t>Se encuentran en elaboración los estudios previos.</t>
  </si>
  <si>
    <t>Socializacion de información correspondiente a los servicios funerarios prestados en los Cementerios propiedad del Distrito y al programa de subsidios funerarios, a través de encuentros con personas naturales y /o jurídicas a saber, previo diseño y gestión con oficina asesora de comunicaciones UAESP para publicación de pieza comunicativa (volante y afiches)
Solicitud de apoyo a IMS  con la difusión de información (afiches,volante) cementerios, redes y Web cementerios). Acción verificada y cumplida. 05-01-2017 (http://www.cementeriosdeldistrito.com/subsidios.html )
Reunión Arquidiocesis de Bogota - Canciller Ricardo Pulido y remisión volante para difusión. 16-01-2017</t>
  </si>
  <si>
    <t>Consolidado de subsidios prestados de los meses de enero.
ENERO: 
N°. de subsidios autorizados:           97
N°. de subsidios no autorizados:      10
N° oficios con solicitud, que no específica cuales son los subsidios a prestar: 2</t>
  </si>
  <si>
    <t xml:space="preserve">Resolución No. 2196 de 12 de Diciembre de 2016 se otorga permiso de emisiones al Horno 2 y Horno 3 del Cementerio Norte.
Mediante la resolución 02001 de 2013 se otorgó permiso de emisiones para el Cementerio Parque Serafín.
Actas de inspección Vigilancia y control higiénico sanitaria Concepto linea de seguridad química Secretaria Distrital de Salud.
Serafín Acta No. 267936 19/01/2017  Se otorga concepto  Favorable
</t>
  </si>
  <si>
    <t>Se realizaron estudos previos y se radico ante SAL el proceso contractual para efectuar la contrratación de quienes realizaran la  estructuración del proyecto de servicios funerarios integrales en el Parque Cementerio Serafín</t>
  </si>
  <si>
    <t>Se adjudico el 16 de enero de 2017 el contrato de interventoria a la empresa COMPAÑIA DE PROYECTOS TECNICOS CPT S A quien realizara la interventoría técnica, operativa, social, administrativa, financiera, ambiental, jurídica, de seguridad industrial y de salud ocupacional, relacionadas con el contrato de concesión No. 311 de 2013, suscrito entre la Unidad Administrativa Especial de Servicios Públicos ¿ UAESP ¿ e Inversiones Monte Sacro Ltda</t>
  </si>
  <si>
    <t>Se han suscrito a la feha 8 contratos de prestación de servicos con el fin de 'Realizar la supervisión y control de los servicios públicos a cargo de la Subdirección de Servicios Funerarios y Alumbrado Público.. Con un valor total de $1.311.622.810</t>
  </si>
  <si>
    <t>Socializacion de información correspondiente a los servicios funerarios prestados en los Cementerios propiedad del Distrito y al programa de subsidios funerarios, a través de encuentros con personas naturales y /o jurídicas a saber, previo diseño y gestión con oficina asesora de comunicaciones UAESP para publicación de pieza comunicativa (volante y afiches)
Reunión Alcaldía local de Usme  y remisión volante para socializacion en redes y canales locales. 07-02-2017
Socialización de información y solicitud socializacion - difusión (chat y correo elextronico) Unidad de Victimas.  13-02-2017
Socializaciòn de información y solicitud de apoyo con difusión Subdireccion de Disposición final . 15-02-2017</t>
  </si>
  <si>
    <t>Consolidado de subsidios prestados de los meses de  febrero:
FEBRERO
N°. de subsidios autorizados:           203
N°. de subsidios no autorizados:      13</t>
  </si>
  <si>
    <t xml:space="preserve">n.
Actas de inspección Vigilancia y control higiénico sanitaria Concepto linea de seguridad química Secretaria Distrital de Salud.
'Central Acta No. 266576 02/02/2017 Se otorga concepto  Favorable
Norte Acta No.  266573 02/02/2017 Se otorga concepto  Favorable
Sur Acta No. 266577 02/02/2017  Se otorga concepto  Favorable
</t>
  </si>
  <si>
    <t>Se suscribio el contrato de prestación de servicios  261 de 2017 con la empresa AXIOMA CAPITAL SAS por valor de $77.000.000 con el objeto PRESTAR LOS SERVICIOS PROFESIONALES DESDE EL PUNTO DE VISTA FINANCIERO A LA SUBDIRECCIÓN DE SERVICIOS FUNERARIOS Y ALUMBRADO PÚBLICO RELACIONADOS CON LA INFRAESTRUCTURA DE ALUMBRADO PÚBLICO QUE NO SE ENCUENTRA VINCULADA AL CONVENIO NO. 766 DE 1997 Y CON LOS SERVICIOS FUNERARIOS INTEGRALES EN EL PARQUE CEMENTERIO SERAFÍN.
Se suscribio el contrato de prestación de servicios  261 de 2017 con la empresa AXIOMA CAPITAL SAS por valor de $77.000.000 con el objeto Prestar los servicios profesionales desde el ámbito legal y/o jurídico a la Subdirección de Servicios Funerarios y Alumbrado Público en la configuración del proyecto de infraestructura de alumbrado público que no se encuentra vinculada al Convenio No. 766 de 1997 y la estructuración del proyecto de servicios funerarios integrales en el Parque Cementerio Serafín.¿</t>
  </si>
  <si>
    <t xml:space="preserve"> Se firma acta de inicio el 20 de febrero para inicio de actividades del Contrato de Interventoria  244 de 2017. </t>
  </si>
  <si>
    <t>Se han suscrito a la feha 13 contratos de prestación de servicos con el fin de 'Realizar la supervisión y control de los servicios públicos a cargo de la Subdirección de Servicios Funerarios y Alumbrado Público.. Con un valor total de $1.486.683.928.</t>
  </si>
  <si>
    <t xml:space="preserve">Incumplimiento de la obligación contractual por parte de los operadores/prestadores </t>
  </si>
  <si>
    <t>Los  Operadores/ prestadores presentaron el Plan de relaciones con la comunidad para la vigencia 2017, a la Interventoria  (INTERCAPITAL), para su revisión y aprobación.</t>
  </si>
  <si>
    <t xml:space="preserve">1. Jornadas para recolección de residuos especiales
2. Seguimiento a la interventoría en las zonas apartadas de la ciudad.
3. Censo de puntos críticos georeferenciados </t>
  </si>
  <si>
    <t xml:space="preserve">1. Jornadas para recolección de residuos especiales:
*  Reciclatòn en el Barrio Bosque Calderón, en la localidad de chapinero el día 28 de Enero de 2017. </t>
  </si>
  <si>
    <t>Se aprobó plan de supervisón y control del servicio, por zona, el cual incluye el seguimiento al componente de corte de césped</t>
  </si>
  <si>
    <t xml:space="preserve">1. Preparación del día de la no contaminación visual
2. Operativos de retiro de PEV
3. Visitas de prevención a constructoras
4. Propuesta y desarrollo de la  normativa para costear la publicidad exterior no autorizada en el Distrito Capital </t>
  </si>
  <si>
    <t>1. Preparación del día de la no contaminación visual:
* Para el mes de enero no se realizó gestión para el desarrollo de esta actividad. 
2. Operativos de retiro de PEV
* En el mes de enero 2e realizaron 2 operativos de retiro de PEV, en las localidades de Suba y Usaquen, realizando el desmonte de 143 pendones y 50 pasacalles.  
3. Visitas de prevención a constructoras
* Para el mes de enero no se realizaron visitas a constructoras .
4. Propuesta normativa para costear la publicidad exterior no autorizada en el Distrito Capital 
* Se esta a la espera de definición del alcance de esta actividad.</t>
  </si>
  <si>
    <t>En el mes de enero se atendieron 39 SIRES, 36 por tema de arboles, dos por escombros y uno por hosptalarios</t>
  </si>
  <si>
    <t xml:space="preserve">1. Coordinación Mesa Distrital de Llantas 
2. Programación y acompañamiento a los operativos de recolección de llantas abandonadas en vía pública
</t>
  </si>
  <si>
    <t>1. Coordinación Mesa Distrital de Llantas:
La primera se realizó el día 31 de enero, la cual tuvo como objetivo principal realizar un análisis de las acciones desarrolladas en el año 2017 y la revisión del documento denominado carta de intención con la corporación Rueda Verde y la respectiva firma.
Sin embargo y de acuerdo a los planteamientos realizados por cada una de las entidades que asistieron a dicha mesa, se acordó la formulación de un diagnóstico inicial ya que en el momento no existe una línea base de la problemática que permita de manera adecuada la formulación de estrategias que permitan disminuirla.
2. Programación y acompañamiento a los operativos de recolección de llantas abandonadas en vía pública
Para el mes de enero de programó (1) operativo en el cual se recolectarón 1.203 llantas usadas en via pública.</t>
  </si>
  <si>
    <t>Propuesta para contratar  la interventoría del servicio de   hospitalarios.</t>
  </si>
  <si>
    <t>Actividad programada para Mayo</t>
  </si>
  <si>
    <t xml:space="preserve">Plan de supervisión y control aprobado por el Subdirector de RBL. </t>
  </si>
  <si>
    <t>1. bodegas del cementerio central sin llantas 
2. Informe sobre situaciones de riesgo atendidas en el marco del convenio</t>
  </si>
  <si>
    <t xml:space="preserve">1. Bodegas del cementerio central sin llantas. 
en el mes de enero se se llevó a cabo la gestión integral a 23.577 llantas, las cuales fueron retiradas del Cementario Central, a fin de realizar el aprovechamiento y/o tratamiento por parte del Sistema Verde y Argos, ejecutandose el 100% del contrato 354/16.  
</t>
  </si>
  <si>
    <t xml:space="preserve">El estudio de verificación de motivos se encuentra en revisión en la CRA. </t>
  </si>
  <si>
    <t>Actividad programada para Mayo de 2017</t>
  </si>
  <si>
    <t xml:space="preserve">Un plan de acción de relaciones con la comunidad aprobado y en ejecución. </t>
  </si>
  <si>
    <t xml:space="preserve">La Interventoria INTERCAPITAL aprobó los Planes de relaciones con la comunidad de los operadores/prestadores Ciudad Limpia y Aseo Capital.  queda pendiente por revisar y aprobar el Plan de relaciones con la comunidad de los prestadores  EAB y Lime.
</t>
  </si>
  <si>
    <t>1. Jornadas para recolección de residuos especiales:
* Reciclatòn en los Barrios Pardo Rubio; Paraíso y San Martin de Porras en la localidad de chapinero el día 10 de Febrero de 2017. Teniendo como resultado, la recolección de aproximadamente 6 Toneladas.  
2. Seguimiento a la interventoría en las zonas apartadas de la ciudad.
* Se realizó seguimiento a la operación a (24)  zonas de la ciudad , mediante 40 visitas de seguimiento.
3. Censo de puntos críticos georeferenciados.
* Se realizó el censo de puntos criticos , georeferenciendolos y se inicio la etapa de cartografia de los mismos.</t>
  </si>
  <si>
    <t xml:space="preserve">1. Plan de seguimiento y verificación de las intervenciones de corte de césped y poda de árboles 
* Esta acción ha permitido la generación de una matriz de seguimiento por cada una de las zonas en las cuales se registran todas las solicitudes de corte de césped y poda de árboles. Ésta es alimentada por cada responsable de zona y a medida que se atienden y se da respuesta se coloca en color verde, para posteriormente realizar la verificación en campo de forma aleatoria, o mediante comunicación telefónica con los peticionarios, igualmente se está remitiendo copia de las solicitudes a la interlocutoria para que esta de igual forma realice la verificación de las intervenciones, 
2. Apoyo conjunto para el plan de iluminación de parques y plazas públicas.
* Dentro de esta acción se están articulando las actividades de poda mensualmente con la información que es remitida por la subdirección de alumbrado público y funerarios de los parques y plazas públicas que son objeto de intervención por esa subdirección, sin embargo se acordó con la subdirección de alumbrado público y funerarios, que para el mes de Abril, se priorizaria la base de datos remitida por ellos a fin de realizar el corte y poda a los parques y plazoletas.  
3. Caracterización de la actividad de corte de césped en áreas públicas.
*Con respecto a esta acción, se está trabajando con el equipo técnico de corte y poda, para realizar la caracterización de las actividades de corte de césped y poda en áreas públicas, desarrolladas por parte de cada uno de los operadores  en cada zonas, las cual debe ser  concordantes con lo estipulado dentro del reglamente técnico operativo (res. 365 del 2013). Esta caracterización de actividades de corte y poda será realizada por cada contratista responsable de su zona mediante una visita técnica en campo, verificado dichas actividades.
</t>
  </si>
  <si>
    <t>1. Preparación del día de la no contaminación visual:
* En el mes de febrero se presentó inicialmente una propuesta para esta actividad, la cual se  encuentra en revisión y a la espera de aprobación.
2. Operativos de retiro de PEV
* Se realizaron 17 operativos de retiro de PEV en  (9) localidades, desmontando un total de 915 elementos;  828 pendones y 87 pasacalles.  
3. Visitas de prevención a constructoras
* Se  realizaron 15 visitas a constructoras, en las cuales se compartió la información de la norma actual vigente en cuanto al manejo de la Publicidad Extrerior Visual.  Para estas visitas se contó con el acompañamiento de la Secretaría Distrital de Ambiente.  Se suscribieron 15 actas de visita. 
4. Propuesta normativa para costear la publicidad exterior no autorizada en el Distrito Capital 
* Se esta a la espera de definición del alcance de esta actividad.</t>
  </si>
  <si>
    <t xml:space="preserve">Durante el mes de febrero se atendieron 21 SIRES, 20 por árboles caídos y una por escombros </t>
  </si>
  <si>
    <t xml:space="preserve">1. Coordinación Mesa Distrital de Llantas:
Para el mes de febrero no se llevó a cabo reunión de Mesa Distrital de Llantas.
2. Programación y acompañamiento a los operativos de recolección de llantas abandonadas en vía pública
Para el mes de febrero se llevaron a cabo (8) operativos de NFU, en los cuales se recogieron 5.345 llantas usadas en vía pública.
</t>
  </si>
  <si>
    <t>Se ejecutaron las actividades establecidas en el plan de supervisión y control</t>
  </si>
  <si>
    <t>3. bodegas del cementerio central sin llantas. 
Par el mes de febrero, se validaron los datos presentados por el contratista y se realizó la revisión y validación de los informes presentados, para viabilizar la liquidación del CTO 354/16; dicha validación de datos aun  se encuentra en curso.</t>
  </si>
  <si>
    <t>. La Comisión de Regulación de Agua Potable y Saneamiento Basico expidio la Resolución 786 del 27 de febrero  2017,  "Por la cual se resuelve la solicitud de venficación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El 31 de marzo se define si esta resolución queda en firme.</t>
  </si>
  <si>
    <t xml:space="preserve">Agencia Nacional de la Defensa Jurídica del Estado y la Dirección de Defensa Judicial y Daño Antijurídico de la Secretaría Jurídicda de la Alcaldía Mayor de Bogotá D.C. </t>
  </si>
  <si>
    <r>
      <t>Se realizó una  (1)  reunión entre la Subdirección Administrativa y Financiera y la Oficina Asesora de Planeación el día 6 de enero de 2017 para formular las acciones que dentro del marco del eje denominado "Desarrollar y fortalecer el modelo de transformación organizacional de la entidad", el plan "Fortalecimiento institucional de la gestión publica"  y la meta " Desarrollar y fortalecer el modelo de transformación organizacional de la entidad"  desarrollará el producto "</t>
    </r>
    <r>
      <rPr>
        <b/>
        <i/>
        <sz val="11"/>
        <rFont val="Arial"/>
        <family val="2"/>
      </rPr>
      <t>Elaborar e implementar los instrumentos del proceso Servicio al ciudadano</t>
    </r>
    <r>
      <rPr>
        <sz val="11"/>
        <rFont val="Arial"/>
        <family val="2"/>
      </rPr>
      <t>"</t>
    </r>
  </si>
  <si>
    <r>
      <t>Se realizó una (1) reunión entre la Subdirección Administrativa y Financiera y la Oficina Asesora de Planeación para formular las acciones que dentro del marco del eje denominado "Desarrollar y fortalecer el modelo de transformación organizacional de la entidad", el plan "Fortalecimiento institucional de la gestión publica"  y la meta " Desarrollar y fortalecer el modelo de transformación organizacional de la entidad"  desarrollará el producto "I</t>
    </r>
    <r>
      <rPr>
        <b/>
        <i/>
        <sz val="11"/>
        <rFont val="Arial"/>
        <family val="2"/>
      </rPr>
      <t>Realizar el análisis de viabilidad para poner en funcionamiento puntos de atención al ciudadana</t>
    </r>
    <r>
      <rPr>
        <sz val="11"/>
        <rFont val="Arial"/>
        <family val="2"/>
      </rPr>
      <t>"</t>
    </r>
  </si>
  <si>
    <r>
      <t>Se realizó una (1) reunión entre la Subdirección Administrativa y Financiera y la Oficina Asesora de Planeación para formular las acciones que dentro del marco del eje denominado "Desarrollar y fortalecer el modelo de transformación organizacional de la entidad", el plan "Fortalecimiento institucional de la gestión publica"  y la meta " Desarrollar y fortalecer el modelo de transformación organizacional de la entidad"  desarrollará el producto "</t>
    </r>
    <r>
      <rPr>
        <b/>
        <i/>
        <sz val="11"/>
        <rFont val="Arial"/>
        <family val="2"/>
      </rPr>
      <t>Poner en funcionamiento los puntos de atención al ciudadana"</t>
    </r>
  </si>
  <si>
    <t>En el mes de Enero ingresa a la base de datos de infraestructura de alumbrado público
Luminarias con tecnología de Halogenuro metálico (CMH) nuevas: 1.840 
Luminarias existentes de sodio con cambio de bombilla a CMH:  34</t>
  </si>
  <si>
    <t xml:space="preserve">Se han suscrito a la feha 9 contratos de prestación de servicos con el fin de prestar los servicios profesionales  para apoyar la supervisión y control   relacionada con el sistema de Alumbrado Público. Con un valor total de $562.298.452.
Se adicionaron los contratos de Interventoria para 098 y 099 por 4 meses ternimando el 30 de abril de 2017, tiempo en el cual se tramitara el proceso contractual para su adjudicación. </t>
  </si>
  <si>
    <t>Se inicio montaje del proyecto piloto de luminarias LED energizados por fotovoltaica en la localidad de USAQUEN - plazoleta Nor oriental Centro Comercial Hacienda Santa Barbara en la Calle 116 con Cra 6.</t>
  </si>
  <si>
    <t>En el mes de Febrero 
En el plan de parques a modernizar para el año 2017 se han incluido 48 parques, en donde se han Modernizado 874 Luminarias (con corte a 15 de febrero de 2017).</t>
  </si>
  <si>
    <t>Supervisión y control a la prestación del servicio</t>
  </si>
  <si>
    <t>No contar con la interventoria y el personal profesional minimo requerido para realizar las actividades de supervision y control.</t>
  </si>
  <si>
    <t>FIRMAS INTERVENTORAS</t>
  </si>
  <si>
    <t>Se adicionaron los contratos de Interventoria para 098 y 099 por 4 meses ternimando el 30 de abril de 2017, tiempo en el cual se tramitara el proceso contractual para su adjudicación. 
'Se han suscrito a la feha 12 contratos de prestación de servicos con el fin de prestar los servicios profesionales  para apoyar la supervisión y control   relacionada con el sistema de Alumbrado Público. Con un valor total de $715.698.452.</t>
  </si>
  <si>
    <t xml:space="preserve">Se realizo capacitacion y montaje del proyecto piloto de telegestión con la empresa PHILIPS en la localidad de Teusaquillo parque San Luis Cra 18 calle 60. </t>
  </si>
  <si>
    <t>No se tiene aprobado el Plan Anual de Auditorias.</t>
  </si>
  <si>
    <t>No contar con el personal necesario  para realizar el 100% de Auditorias ni para hacer seguimientos a los Riesgos de la Unidad.</t>
  </si>
  <si>
    <t>Actualización del  Plan Institucional de capacitación
Ejecución  del cronograma  de Capacitación para la vigencia 2017</t>
  </si>
  <si>
    <t>Realizar dos (2) Informes semestrales de PQRS de la Oficina Control Interno a la Dirección y publicarlo en la página web de la UAESP. 
Realizar tres (3) seguimientos a las Estrategias del Plan Anticorrupción y de Atención al Ciudadano de la Unidad.</t>
  </si>
  <si>
    <t xml:space="preserve">Hacer seguimiento al trámite del 100% de los requerimientos de información de Entes Externos de Control.
Hacer seguimiento a la Consolidación y Transmisión de las Cuentas periodicas a la Contraloría Distrital y a la Contraloria General de Nación que debe realizar la Dirección General de la Unidad. </t>
  </si>
  <si>
    <t>Ejecutar y Coordinar el desarrollo del 100% del Programa Anual de Auditorias de la Unidad aprobado por el Comité Directivo.
Hacer 2 seguimientos a la Administración de Riesgos por procesos de la Unidad, conforme procedimiento interno.</t>
  </si>
  <si>
    <t>Obras de infraestuctura terminadas (Dique VI Fase II). 
Obras de mitigación en planta de tratamiento de lixiviados. 
Obras de infraestructura en zona de Poste 53. 
Construcción sistema de conducción de lixiviado generado en el RSDJ hacia el alcantarillado de la ciudad dirigiendolo a la PTAR de Canoas.</t>
  </si>
  <si>
    <t>Diagnóstico actualizado del área de influencia del RSDJ. 
Propuesta de la reformulación del Plan de Gestión Social.</t>
  </si>
  <si>
    <t>Estudio de transporte y demanda de materiales para la caracterización de residuos aprovechables. 
Adquisición de computadores
Adquisición de básculas
Estandarización de punto de recolección de residuos sólidos</t>
  </si>
  <si>
    <t>Realizar 1 campaña de separación en la fuente, dignificación del reciclador y aprovechamiento de residuos sólidos</t>
  </si>
  <si>
    <r>
      <t xml:space="preserve">PROGRAMACIÓN CUANTITATIVA 
</t>
    </r>
    <r>
      <rPr>
        <sz val="10"/>
        <color theme="1"/>
        <rFont val="Arial"/>
        <family val="2"/>
      </rPr>
      <t>(Indique el porcentaje o cantidad)</t>
    </r>
  </si>
  <si>
    <t>Marzo</t>
  </si>
  <si>
    <t xml:space="preserve">El Plan de Relaciones con la Comunidad del operador / prestador Aguas de Bogotá y Lime, se encuentra pendiente de aprobación.
Para el mes de marzo se realizó seguimiento a las actividades del Plan de Relaciones con la Comunidad de los operadores Ciudad Limpia y Aseo Capital por parte de la Interventoría (INTER CAPITAL), donde se verificó que las actividades desarrolladas se enfocaron en la promoción de la separación en la fuente y el manejo adecuado de los residuos sólidos por parte de la ciudadanía. Se supervisaron las  actividades (talleres, visitas charlas, reunones) realizadas por los operadores en cinco localidades del Distrito Capital dirigidas a centros educativos, puntos criticos detectados y ciudadania.   </t>
  </si>
  <si>
    <t xml:space="preserve">1. Jornadas para recolección de residuos especiales
* En el mes de Marzo de 2017, el grupo de apoyo a RBL no se realizaron jornadas de recolección de residuos especiales
2. Seguimiento a la interventoría en las zonas apartadas de la ciudad.
* Recorrido Localidad de Kennedy, el día 9 de Marzo de 2017. 
* Recorrido Localidad Rafael Uribe Uribe, junto con Secretaria de Gobierno, el día 15 de marzo de 2017. 
* Recorrido entre la Carrera 2da a la 10ma, y de la 10ma a la 12, el día 16 de marzo de 2017. 
* Verificación petición USME- Barrio La Andrea, el día 28 de marzo de 2017.
*Se verifico la petición allegada por la personería en Ciudad Bolívar, el día 29 de Marzo de 2017. 
3. Censo de puntos críticos georeferenciados 
De acuerdo a los informes presentados por parte de los operadores y/o prestadores se consolidó la cantidad de puntos críticos que hay en el Distrito con un total de 780, en donde se encuentran clasificados en mitigados, intervenidos, erradicados, identificados y reactivados, posteriormente se georreferenciaron, y se procederá a realizar seguimiento mensual a los puntos críticos intervenidos.
</t>
  </si>
  <si>
    <t xml:space="preserve">1. Plan de seguimiento y verificación de las intervenciones de poda de árboles 
En el mes de marzo, se viene realizando la alimentación constante de la matriz de seguimiento por cada una de las zonas en las cuales se registran todas las solicitudes de corte de césped y poda de árboles (fechas de radiado, radicado, zona, solicitante, fecha de respuesta radicado de respuesta, etc.). Para el mes de marzo del 2017 se obtuvieron los siguientes resultados:
Zona 1: 92 Solicitudes y se atendieron 58 
Zona 2: 35 solicitudes y se atendieron 24
Zona 4: 29 Solicitudes y se atendieron 11
Zona 5: 24 Solicitudes.
Zona 6: 31 solicitudes y se atendieron 29
Total de solicitudes realizadas en materia de poda de árboles en el mes de Marzo del 2017, fueron 211 y total de solicitudes atendidas en el mes de marzo 122.
 2. Apoyo conjunto para el plan de iluminación de parques y plazas públicas.
En el mes de marzo, se continuó con la articulación de las actividades de poda, mensualmente con la información que es remitida por la subdirección de alumbrado público y funerarios,  en relación con los parques y plazas públicas que son objeto de intervención por esa subdirección, sin embargo es importante aclarar que en la última reunión con la subdirección de alumbrado público y funerarios, se acordó que para el próximo mes de Abril, la base de datos remitida por ellos seria priorizada, toda vez que la capacidad operativa del equipo de corte y poda, no tienen la capacidad de intervenir todos los parques y plazoletas que son intervenidos mensualmente por la subdirección.
Parques intervenidos:
Zona 1: Poda en parques dentro del plan de luminarias de la UAESP 8
Zona 3: Poda en parques dentro del plan de luminarias de la UAESP 3
Zona 4: Poda en parques dentro del plan de luminarias de la UAESP 1
Total parques intervenidos en materia de poda de árboles durante el mes de Marzo: 12
Igualmente dentro de las verificaciones de actividades de poda y marcaciones de individuos arbóreos, por parte  del equipo técnico en campo en compañía de los operadores y/o prestadores, se hace énfasis en la liberación de luminarias y conos lumínicos.
3. Caracterización de la actividad de corte de césped en áreas públicas.
Dentro de esta actividad, en el mes de Marzo, se trabajó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En el mes de marzo se realizaron 3 caracterizaciones de actividades de corte de césped en áreas públicas, en las zonas 1,2 y 6.
</t>
  </si>
  <si>
    <t xml:space="preserve">1. Preparación del día de la no contaminación visual
 * En el mes de marzo se envió propuesta para la realización de esta actividad.
2. Operativos de retiro de PEV
* Se realizaron 41 operativos de retiro de PEV en  (9) localidades, desmontando un total de 2.233 elementos;  1.940 pendones y 293 pasacalles.  
3. Visitas de prevención a constructoras para el mes de marzo se realizo una visita. 
4. Propuesta normativa para costear la publicidad exterior no autorizada en el Distrito Capital 
</t>
  </si>
  <si>
    <t>Durante el mes de marzo  se atendieron 60 SIRES,  por árboles caídos.</t>
  </si>
  <si>
    <t>1, La mesa del mes de marzo se realizo el 3/03/2017, donde se definió que la UAESP se encarga de coordinar al proceso de recolección de las firmas del acta de colaboración con la Corporación Pos Consumo Rueda Verde, para la cooperación en la gestión de las llantas abandonadas de manera clandestina en vía pública que se recolectan en los operativos que se realizan.
Dicha acta de reunión fue firmadá el 16 de marzo.
Adicionalmente se planteó el cronograma de sensibilizaciones y operativos a realizarse con el apoyo de la Secretaria Distrital de Gobierno, Alcaldías Locales, Secretaria Distrital de Ambiente y UAESP.
2. En el mes de marzo se realizaròn 7 operativos de recolección de llantas abandonadas de manera clandestina en vía pública, logrando recolectar y gestionar 3175 llantas, en diferentes localidades así: Fontibón (297), Puente Aranda (526), Kennedy (538), Engativa (40), Rafael Uribe Uribe (375), Chapinero (155), Barrios Unidos (97), Suba (646), Ciudad Bolivar (150) y Bosa (351).</t>
  </si>
  <si>
    <t xml:space="preserve">1. bodegas del cementerio central sin llantas.    
Dentro del contrato 354/2017, se realizo la aprobación del informe presentado por el contratista.
2. No se presentaron situaciones de riesgo para ser atendidas en el marco del convenio con IDIGER
</t>
  </si>
  <si>
    <t xml:space="preserve"> La Comisión de Regulación de Agua Potable y Saneamiento Básico expidió la Resolución 786 del 27 de febrero  2017,  "Por la cual se resuelve la solicitud de vinificación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Se presentaron cuatro recursos, lo cuales  se encuentran en revisión por parte de la Comisión de Regulación de Agua Potable.</t>
  </si>
  <si>
    <t>* El estudio de caracterización fue radicado el 28 de marzo para revisión de la Subdirección de Asuntos Legales.
* Adquisición de computadores y básculas (Se esta verificando con almacen para definir el inventario de las básculas existentes, para determinar cuantas se dben adquirir). 
* Estandarización de puntos de recolección de residuos sólidos (Este proceso va incluido en el proyecto del Decreto 400 de 2004).</t>
  </si>
  <si>
    <t>Se estructuró un documento borrador de avance concerniente a la definición de una normativa de sustitución del decreto 400 de 2004. . Este documento esta pendiente de discusión, y sólo constituye uno de los enfoques de definición posible.</t>
  </si>
  <si>
    <t>Se encuentra en revisión la resolución del pago de los VTA, por parte de la Subdirección Administrativa y Financiera.</t>
  </si>
  <si>
    <t>Se concretó el contrato de arrendamiento de la bodega de puente Aranda y una de las bodegas del conjunto de Maria Paz (bodega 5) que si tiene titularidad plena, se recibio oferta de arriendo con opcion de compra de la bodega contigua (6) y por tal razon se adelanta el convenio con Catastro para la elaboración de los avaluos a fin de realizar la compra de ambas bodegas en el sector de Maria Paz, localidad de Kennedy.</t>
  </si>
  <si>
    <t xml:space="preserve">Se realizo la actualizacion respectiva de la base de datos RURO mediante Resolucion 135 de 2017 del 31 de marzo, con 220 personas que son incluidas como Recicladores de Oficio  y 2 recicladores fallecidos. </t>
  </si>
  <si>
    <t>El proceso de carnetización para la adquisición  de insumos de la población recicladora de oficio inscritos en el RURO ya se encuentra publicado.</t>
  </si>
  <si>
    <t xml:space="preserve">OBRA MITIGACIÓN PTL: Desde la segunda semana de febrero y hasta el  hasta el 12 de marzo, se bajaron los niveles de lixiviados de los biorreactores en 1,5 metros. Se observó inestabilidad de las paredes de los bioreactores durante este descenso y se procedió a realizar un monitoreo topográfico de precisión desde el 13 de marzo hasta la fecha. Se realizaron reuniones conjuntas de seguimiento técnico para avaluar la estabilidad y acciones a tomar.
OBRA POSTE 53: El 13 de marzo se notificó por parte de la CAR el permiso de ocupación de cause de la Quebrada Yerbabuena RES 632 de 2017.  Se realizaron 4 reuniones preparatorias a la obra para generar y socializar el permiso de ocupación de cause. El 22 se remitió a la CAR un recurso de reposición de la resolución 632 de 2017, para subsanar errores en dicha resolución, requerirdos para inicio de la obra.
OBRA DIQUE 6: Se participó en comités semanales de avance. Se procedió a gestionar la tercera factura para interventoría. Y se le realizó seguimiento al cumplimiento de las actividades. </t>
  </si>
  <si>
    <t xml:space="preserve">Se reciben 2 propuestas más de firmas consultoras que desean participar del proceso de actualización del diganóstico y reformulación del Plan de GS. El equipo de GS estudia las propuestas, realiza observaciones y se solciitan ajustes. </t>
  </si>
  <si>
    <t xml:space="preserve">Se avanza en el normal desarrollo de los convenios/contratos firmados. Al respecto: 
-Se realiza trámite para prorrogar por 2 meses el contrato 381/16 (Gimnasios Biosaludables - BIOCIVIL ING LTDA).
Con respecto a los proyectos en formulación con vigencia 2017 se está en la etapa previa a la fase precontractual.  </t>
  </si>
  <si>
    <t xml:space="preserve">Se hace el reconocimiento predial en campo de 11 predios en Mochuelo Bajo y 7 predios en Mochuelo Alto, y se efectúo el respectivo levantamiento topográfico.
Se elaboraron los estudios de títulos de 11 predios en Mochuelo Bajo y 7 predios en Mochuelo Alto
Se elabora y expide la Resolución No. 84 del 7 de marzo de 2017- Por la cual se anuncian los proyectos y se ordena la practica de insumos necesarios para adelantar el proceso de adquisición predial requerido para dar cumplimiento a las obligaciones impuestas en las Resoluciones CAR No. 1351 y 2320 de 2014. 
Actualmente, tanto el Decreto de Urgencia como la exposición de motivos se encuentra para firma de la Secretaría de Hábitat y envió posterior a la Alcandía Mayor.
Se elaboraron los formatos de Oferta de Compra y Promesa de compraventa. Los formatos de escritura pública y resolución de expropiación están en elaboración.
Se tramita el contrato de Avalúos con Catastro, a la fecha nos encontramos en la legalización del contrato de avalúos en la Subdirección de Asuntos Legales en elaboración del acta de inicio.  
Previamente a este contrato de avalúos, se contrató en el 2016 un avaluador quien realizó una estimación preliminar del valor de suelo por zonas y la metodología a utilizar en la tasación del daño emergente y el lucro cesante a pagar.
Se elabora un presupuesto provisional , teniendo en cuenta que los valores finales dependen de los Avalúos realizados por Catastro. 
</t>
  </si>
  <si>
    <t xml:space="preserve">La UNIDAD está a la espera de las determinaciones que tome la CAR al respecto del cumplimiento de la obligación de la UAESP para la adquisición de los predios ubivados en la franja de los 500 metros ordenada por la Resoluciones CAR 1351 y 2320 de 2014. Sin embargo, se adelantaron las siguientes actividades; 
• Se realizó la identificación de los predios objeto de compra y se realizó levantamiento de un plano general de dicha franja.
• Se realizó base de datos de los predios comprendidos dentro del plano general de los 500mts. 
 Se elabora un presupuesto provisional para compra de predios, teniendo en cuenta que los valores finales dependen de los Avalúos realizados por Catastro. </t>
  </si>
  <si>
    <t>Investigación y redacción de 6 comunicados de prensa. Distribución a una base de datos de periodistas de más de 360 entradas. 
Día del reciclador: 7 notas gestionadas
Autorización CRA esquema de aseo:  10 notas gestionadas
Plan de choque relleno sanitario lluvias: 15 Notas gestionadas
Plan de choque relleno sanitario vectores: 5 notas generadas.
Comunicado actividades de embellecimiento Usaquén: 3 notas generadas
Invitación a jornada de embellecimiento en Usaquén a una base de datos de más de 360 entradas o registros.
El manual de crisis está en desarrollo. Su implementación se hizo durante la situación causada por las lluvias en el Relleno Doña Juana. 
Se han desarrollado entrevistas 1 a 1 con medios como RCN TV, Red + Noticias, City TV, Canal Capital y CM&amp;.
-Diseño de volantes punto Vive Digital oficina TIC</t>
  </si>
  <si>
    <t xml:space="preserve">-Invitaciones para Episodio UAESP
-Diseño Conmemoración día del agua
Boletín de Noticias OAC - marzo de 2017
- Divulgación de información sobre el mantenimiento de redes de internet y traslados a nuevos puestos de trabajo con 4 publicaciones en correo interno.
- Divulgación de la información relacionada con el 2 de marzo, día de la sostenibilidad con 1 publicación en correo interno.
- Divulgación de información para el pago y retenciones de fuente para contratistas con 1 publicación en correo interno.
- Divulgación para la promoción de la información Maestría en Gestión Pública con 1 publicación en correo interno.
- Divulgación de la promoción de la invitación a celebrar el día del hombre con 1 publicación en correo interno.
- Divulgación campaña “Llegó el tiempo de la salud ocupacional” con 3 publicaciones en correo interno.
- Divulgación campaña “Día del agua” AE5con 2 publicaciones en correo interno.
- Divulgación de información “Incremento salarial2 con 1 publicación en correo interno.
- Divulgación de información “Capacitación evaluación de la gestión para empleados provisionales con 2 publicaciones en correo interno.
- El 10 de marzo se realizó el primer Episodio del año con 2 publicaciones en correo interno.
- Presentación de la estrategia de comunicación interna a la Dirección General, donde se realizará el lanzamiento de la página web, la intranet, aplicación Apporta, y las redes sociales internas y externas de la entidad. El documento se encuentra en estado de revisión y aprobación. 
Intranet:
o Publicación de la nota “¡Gracias a ti Reciclador!”
o Publicación de la nota “¡Celebramos el día internacional de la mujer!”
o Publicación de la nota “Paspo a paso de la innovación en la UAESP”
o Publicación de la nota ¡Así se vivió el primer Episodio del año”
o Publicación de la pieza gráfica “Rendición de cuentas #Estamos haciendo2016”
o Publicación de la nota “Embelleciendo la Plaza de Usaquén”
o Publicación en carteleras digitales del Noticiero Somos la Unidad No. 3. La publicación tuvo una duración de dos semanas.
</t>
  </si>
  <si>
    <t xml:space="preserve">Eventos:  
1. Jornada de Recuperación y Embellecimiento Parque Plaza Usaquén 
2. Día de la mujer
3. Día del reciclador
4. Informe de Gestión – EPISODIO-
5. Rendición de Cuentas – Sector Habitat
Entidades que participan: Unidad Administrativa Especial de Servicios Públicos (UAESP), Instituto Distrital de Patrimonio Cultural (IDPC), Instituto Distrital para la Protección de la Niñez y la Juventud (IDIPRÓN), LIME, Instituto de Desarrollo Urbano (IDU), Departamento Administrativo de la Defensoría del Espacio Público (DADEP), Instituto Distrital de Turismo -IDT- Alcaldía local de Usaquén y Asociación de Recicladores M y M ASOUSAQUÉN Y RECI-CRECER 
* Construcción de veinte (20) fichas técnicas y agendas para la organización, desarrollo y estructura para cada uno de los eventos programados.
Alianzas realizadas:
Sector privado
1. Alpina
2.  Philippe
3.  Grupo Takami  (Osaki, 80 sillas, Horacio barbato) Starbucks 
4. Instituto Distrital de Patrimonio Cultural (IDPC)
5.  Instituto Distrital para la Protección de la Niñez y la Juventud (IDIPRÓN)
6. LIME
7. Instituto de Desarrollo Urbano (IDU)
8.  Departamento Administrativo de la Defensoría del Espacio Público (DADEP), Instituto Distrital de Turismo -IDT- 
9. Alcaldía local de Usaquén 
10.  Asociación de Recicladores M y M ASOUSAQUÉN Y RECI-CRECER 
EVENTOS: 
A) DIA DEL RECICLADOR
B) OLIMPIADAS DEPORTIVAS FEDERINCOL-KENNEDY
C) JORNADA DE RECUPERACION Y EMBELLECIMIENTO PARQUE DE USAQUEN
D) RECORRIDO EN BARRIO POLICARPA-LOC A NARIÑO
E) RECORRIDO EN BARRIO CIUDAD BERNA-LOC. A NARIÑO
F) RECORRIDO EN BARRIO EL SOSIEGO-LOC. SAN CRISTOBAL SUR
G) EVENTO ENTREGA DE LUMINARIAS PARQUE USAQUEN
1- Cubrimiento Encuentro ciudadano convocado por Concejal Lucía Bastidas, exposición de inquietudes presentadas en la zona a entidades del distrito. Barrio Gran Britalia, Localidad de Kennedy.
2- Mesa de trabajo con ciudadanos convocado por Concejal Gloria Stella Díaz, exposición de inquietudes respecto a la construcción del proyecto residencial Torres de Timiza. Ante entidades del distrito.  Sector Timiza, Localidad de Kennedy.
3- Cubrimiento debate de control político en la Comisión Primera Permanente del Plan de Desarrollo y Ordenamiento Territorial del Concejo de Bogotá. Tema: “Nuevo Esquema de Aseo”
4- Cubrimiento Encuentro ciudadano convocado por el Concejal José David Castellanos, JAC de la Localidad de Teusaquillo y entidades del Distrito, sobre inquietudes en diversos temas, especialmente en iluminación, aseo, movilidad, seguridad y espacio público.
5- Cubrimiento Entrega de bodega para actividad de Estación de Clasificación y Aprovechamiento (ECA) por parte de la Subdirección de Aprovechamiento a las Organizaciones Asocolombianita y Ecorresiduos, en el barrio La Gorgonzola, Localidad Puente Aranda.
6- Visita técnica y de promoción y posterior cubrimiento de la Jornada de Embellecimiento Plaza de Usaquén.
7- Cubrimiento mesa de trabajo, entre entidades del distrito, comunidad del Barrio el Motorista, Localidad de Bosa y el concejal Germán García. Tema: aprovechamiento y adecuación de zonas de espacio público para las instituciones educativas y población residente en la zona.
8- Cubrimiento Inauguración Proyecto Piloto de Iluminación Sostenible, con sistema fotovoltaico, en el Centro la Alquería. 
</t>
  </si>
  <si>
    <t xml:space="preserve">Evento intervención parque Usaquén: creación gráfica para tuits, diseño afiche, invitaciones, y diplomas
Actualización home página web con banner sector hábitat y banner rendición de cuentas 
Medición para página web mes de marzo: 
Número de visitas a páginas: 2217
Usuarios: 1523
Duración media de la sesión: 00:01:19
% de nuevas sesiones: 88,62 %
El 28 de febrero de 2017 la fanpage de Facebook tenía 3.633 seguidores, para 31 de marzo 3.672. Durante el mes hemos tenido un incremento de 38 seguidores lo que representa un 1,04% de crecimiento durante el mes.
En la Fanpage de Facebook, durante el mes de marzo se realizaron 50 publicaciones con un alcance de 60.869 personas.
El 28 de febrero de 2017 la cuenta de Twitter tenía 14.596 seguidores, para el 31 de marzo 14.839, hemos tenido un incremento de 243 seguidores lo que representa un 1,66% de crecimiento durante el mes.
En la cuenta de Twitter, durante el mes de marzo se realizaron 277 tuit, en interacciones se tuvieron 968 retuit y 1.1K favorito para un total de 250,9K impresiones.
El perfil de Instagram tenía el 31 de diciembre de 2016 159 seguidores, al final de enero de 2017 el perfil finalizó con 169 seguidores, se obtuvieron 10 seguidores más con un porcentaje de crecimiento de seguidores de 6,289% durante el mes, se realizó 1 publicación y se obtuvieron 15 me gusta. Febrero de 2017 cerró con 187 seguidores con un porcentaje de crecimiento de seguidores de 9,357%, se realizaron 4 publicaciones y se obtuvieron 50 me gusta. Marzo de 2017 cerró con 193 seguidores, se obtuvieron 5 seguidores con un porcentaje de crecimiento de 2,66%, se realizaron 7 publicaciones y se obtuvieron 46 me gusta.
Se realizó y actualizó listado de vínculos y relacionamiento en Twitter de la cuenta de la entidad con un total de 115 perfiles entre artistas, periodistas, influenciadores, institucionales nación, asociaciones locales, Concejales, Senadores, entidades relacionadas con servicios públicos, organizaciones de recicladores y perfiles de sostenibilidad ambiental.
</t>
  </si>
  <si>
    <t>En el mes de marzo se realizaron las siguientes actividades: Se realizaron los ajustes del aplicatico Si Capital según solicitudes de la SAF, se realizo el soporte y ajustes del palicativo orfeo según solicitudes</t>
  </si>
  <si>
    <t>Se hara la terminación anticipada del Derivado 3  del Contrato Interadministrativo 350, ya que la modalidad de arrendamiento de Collocation no va porque el Data Center esta funcionando en la Unidad.
Se debe eliminar esta actividad</t>
  </si>
  <si>
    <t>Se garantiza la continuidad del servicio mediante pagos mensuales, según forma de pago del contrato interadministrativo 350 derivado 2</t>
  </si>
  <si>
    <t xml:space="preserve">Se garantiza la dotación de equipos mediante la orden de compra No. 13651:Portatiles, impresoras, doteción de tonner y video bean </t>
  </si>
  <si>
    <t>Finalización de cableado del sotano, piso 1, piso 3, piso 5 y conectivad en los pisos terminados</t>
  </si>
  <si>
    <t>Se instalo el software para la administración de las impresiones que realiza cada dependecia en el mes de marzo
Apoyo Logístico: 2028 páginas
Atención al Ciudadano: 394 páginas
Contabilidad: 1047 páginas
Gestion del Talento Humano: 1470 páginas
Gestión Documental: 1064  páginas
Oficina Asesora de Planeación: 1977  páginas
Oficina Control Interno: 562  páginas
Oficina TIC: 123  páginas
Presupuesto: 563  páginas
Subdirección Administrativa y Financiera: 70  páginas
Subdirección de Aprovechamiento: 118  páginas
Subdirección de Asuntos Legales: 3526  páginas
Subdirección de Servicios Funerarios y Alumbrado Público: 1514  páginas 
Subdirección Disposición Final: 3838  páginas 
Subdirección RBL: 593  páginas 
Tesorería: 312  páginas 
Se solicita reprogramar actividad, debe ser mensual.</t>
  </si>
  <si>
    <t>Se inició el proceso de  revisión  del  sistema propio,   teniendo en cuenta  los  últimos lineamientos  establecidos  por  la Comisión Nacional del Servicio Civil, (Acuerdo  565 de 2016) para la evaluación del desempeño laboral.  Se  está coordinando  una reunión  con dicha  comisión para orientación   en el tema.</t>
  </si>
  <si>
    <t xml:space="preserve">En el mes de marzo de 2017, se llevó a cabo el proceso de contratación de dos profesionales con miras a continuar  con el proceso de implementación de las NICSP.        
El 23 de marzo de 2017, se presentó ante el Comité de Sostenibilidad Contable la continuidad del  plan de acción de preparación de las NICSP, el cual fue aprobado el 31 del mismo mes y año.
El  31/03/2017 se envio a TIC´S mediante correo electronico archivo con saldos iniciales a 31/12/16 para cargue. </t>
  </si>
  <si>
    <t>El 29 de marzo se realizó reunión con la Subdirección  de Asuntos Legales,  La Oficina de Oficina de Planeación y el Área de Contabilidad para trarar el tema relacionado con el  procedimiento de cobro coactivo y persuasivo en la cartera de la Unidad.</t>
  </si>
  <si>
    <t>Mediante oficio rad. con No.  20177000014523 del 02 de marzo de 2017,  dirigido a la Subdirección de Asuntos Legales se solicitó información para el registro de cartera.   
Mediante oficio rad. con  No. 20176000018293 del 27 de marzo de 2017 se recibió respuesta de la SAL informando sobre tres actos administrativos debidamente ejecutoriados para realizar los respectivos registros contables.</t>
  </si>
  <si>
    <t>Durante los meses de enero febrero y marzo se realizaron las capacitaciones a los servidores públicos de la UAESP sobre manejo y aplicciond de Tablas de Retención Documental,   tanto  físico como de manera virtual, se contó con la asistencia  de los servidores en las instalaciones de la Bodega Toberín. 
En el mes de marzo de 2017, se finalizó con las capacitaciones de los servidores de la UAESP, contado con la participación de 18 servidores, conforme al cronograma planteado para dar cumpliemto al cierre de esta actividad.</t>
  </si>
  <si>
    <r>
      <t xml:space="preserve">Elaborar el  </t>
    </r>
    <r>
      <rPr>
        <sz val="10"/>
        <color rgb="FFFF0000"/>
        <rFont val="Arial"/>
        <family val="2"/>
      </rPr>
      <t>manual</t>
    </r>
    <r>
      <rPr>
        <sz val="10"/>
        <color theme="1"/>
        <rFont val="Arial"/>
        <family val="2"/>
      </rPr>
      <t xml:space="preserve"> de conservación documental</t>
    </r>
  </si>
  <si>
    <t xml:space="preserve">Se  inicio con elaboración del  manual de conservación documental. </t>
  </si>
  <si>
    <t>Se realizó una (1)  reunión el 16 de marzo con el equipo de Atención al Ciudadano, la Subdirectora Administrativa y Financiera y el Arquitecto Madero para para compartir aspectos a tener en cuenta para la apertura del punto de atención al ciudadano en la Avenida Caracas</t>
  </si>
  <si>
    <t xml:space="preserve">Se realizó una (1)  reunión el 16 de marzo con el equipo de Atención al Ciudadano y la Subdirectora Administrativa y Financiera para presentar la decisión de la administración de apertura del nuevo punto de atención al ciudadano de la Avenida Caracas con 53 con personal de las subdirecciones misionales. </t>
  </si>
  <si>
    <t>Se realizó mantenimiento al área de punto de atención (pintura, reparación de lámparas, limpieza y habilitación de los baños). Quedando habilitado y funcionando.
Se habilitó el ascensor  del edificio de la AV Caracas 53-80</t>
  </si>
  <si>
    <t>Se ubicaron los puestos de trabajo del punto de atención al ciudadano y radicación interna y externa. Se seleccionaron los puestos de trabajo para el Archivo Central.</t>
  </si>
  <si>
    <t>31/03/2017: Se inició con la actividad relacionada con la sensibilización del Manual de Prevención del Daño Antijurídico, con una pieza de comunicación en la que se expresa la importancia de este documento y se anima para que lo consulten y se conozca su contenido.</t>
  </si>
  <si>
    <t>31/03/2017: El 22 de marzo de 2017 se llevó a cabo reunión del Comité Asesor para la Contratación, en el que se discutió y prestó asesoría con relación a la selección abreviada, cuyo objeto consiste en :“Adquirir por medio del Acuerdo Marco de Precios CCE -455-1-AMP -2016 el servicio de aseo e insumos de aseo y cafetería para todos los bienes muebles que se encuentran en propiedad y en figura de arrendamiento a nombre de la Unidad Administrativa Especial de Servicios Públicos”.
Entre los aspectos relevantes de la reunión, destaca la revisión del objeto del contratro a suscribirse, el presupuesto estimado, el plazo de ejecución del contrato, así como la maniffestación por parte de la SAL, en el sentido de que el proceso se adelante conforme el Acuerdo Marco para la adquisición del Servicio Integral de Aseo y Cafetería  CCE-455-1-AMP-2016, el cual permite dar celeridad al proceso de compra, así como ahorro en recursos para la entidad, siendo el servicio integral de aseo y cafetería, un servicio de características técnicas uniformes, el mismo se encuentra dentro del Catálogo para Acuerdos Marco de Precios suscrito por Colombia Compra Eficiente (CCE -455-1-AMP -2016), al cual la entidad se adhiere.
Finalmente el Jefe de la Oficina de Control Interno manifiesta que sí con la presente contratación se suple toda la necesidad sobre el presente asunto en la Entidad, conforme la ley de austeridad del gasto, debe buscarse eficiencia en los recursos.
Frente a esta afirmación, la Subdirectora Administrativa y Financiera, expresa que la necesidad de aseo será totalmente suplida con la presente contratación, estableciendo una debida distribución entre las empleadas que suplirán el servicio, como por ejemplo en Mochuelo, campamento el Relleno y Serafín, en donde se asigna el mismo personal en diferentes turnos para optimizar el recurso. 
NOTA. El acta se enviará a la OAP, una vez la misma sea suscrita por las partes que participaron en la reunión.</t>
  </si>
  <si>
    <t>31/03/2017: Diseñado cronograma inicial de charlas a realizarse en materia de contratación estatal. Así mismo, se  cuenta con la propuesta  del cornograma por parte de la firma Coral Delgado, para la realización de las charlas, el cual se encuenra para revisión de la profesional del enlace del Grupo Funcional de Contratación y del Subdirector de Asuntos Legales.</t>
  </si>
  <si>
    <t>31/03/2017: La pieza de comunicaciones para la sensibilización de las actividades derivadas de las actuaciones disciplinarias, como acción preventiva, ya está elaborada, pero se encuentra para revisión y aprobación de la Directora General de la Unidad.
De otro lado, el aspecto del fortalecimiento de las herramientas de gestión para mejorar la efectividad en los procesos disciplinarios adelantados por la Unidad, se va a realizar con el líder del Grupo Formal de Trabajo de Control Interno Disciplinario, mediante la revisión del Procedimiento Ordinario Disciplinario que se encuentra subido en el Sistema Integrado de Gestión, en el Proceso de Gestión de Asuntos Legales.</t>
  </si>
  <si>
    <t>Se elaboraron variables para la ficha de caracterizacion a localidades, se inicio a trabajar con la Localidad de Chapinero, se socializo el proyecto con las otras areas de la UAESP, para la recopilacion de la informacion pertinente, durante este periodo  no se realizo el proceso contractual del apoyo tecnico, por lo tanto no se pudo avanzar.</t>
  </si>
  <si>
    <t>Se elaboro matriz de caracterizacion para cada localidad , en la cual se determinaron vcariables de informacion, fuentes primarias y sistemas de medicion</t>
  </si>
  <si>
    <t>Durante este mes se elaboraron los estudios previos pero por presupuesto, no se contratará los servicios profesionales. De esta forma se realizará la transición de la norma con el apoyo de los profesionales del grupo de calildad de la Oficina Asesora de Planeación.</t>
  </si>
  <si>
    <t xml:space="preserve">La actualización de indicadores por parte de los representantes del equipo operativo de cada proceso avanza con algunos inconvenientes para el acceso a la herramienta; no obstante, se han adelantado los ajustes en los perfiles de los usuarios de tal manera que se garantice el registro de la información.  </t>
  </si>
  <si>
    <t>El informe se presentó a la Dirección, están en proceso de correcciones de acuerdo con los comentarios y observaciones, para luego proceder con el trámite para el pago.</t>
  </si>
  <si>
    <t xml:space="preserve">Se elaboró los siguientes programas ambientales teniendo en cuenta la matriz de evaluación de Impactos Ambientales: Gestión de Residuos Solidos, manejo Eficiente de agua, Manejo Eficiente de Energia. En el Mes de abril se iniciaran las actividades de socialización de la Politica y Objetivos Ambientales </t>
  </si>
  <si>
    <t xml:space="preserve">* El informe de SDQS se presenta en el mes de Abril.
</t>
  </si>
  <si>
    <t xml:space="preserve">* Seguimiento a los requerimientos efectuados por los entes de control - Marzo. Enviado con radicado 20171100019783 del 7/04/2017.
</t>
  </si>
  <si>
    <t>* Los informes finales de las auditorias seran publicados en el mes de abril.</t>
  </si>
  <si>
    <t>*Se realizo la caracterización del proceso Evaluación Control y Mejora. Radicado No. 20171100018053 del 23/03/2017.
* Informe Derechos de Autor  con radicado 20171100019153 del 3/04/2017
* Informe de evaluación por dependencias. enviado con radicado No. 20171100015003 del 6/03/2017.</t>
  </si>
  <si>
    <t>Contribuir con la visibilización de las apuestas, logros y metas de la UAESP a través de la asesoría, producción y realización de eventos de carácter interno y externo, así como fortalecer las relaciones con otros entes distritales y la comunidad, de acuerdo a las politicas y planes Institucionales</t>
  </si>
  <si>
    <t>Diseño de estrategias digitales para dar a conocer el accionar de la entidad y promover la participación e interacción ciudadana, a través de la
comunicación digital, facilitando la inmediatez y la oportunidad de la información.</t>
  </si>
  <si>
    <t>El convenio 340 de 2016 se ejecutará a través de la oficina de comunicaciones.
Con respecto a la ejecución de actividades propias del equipo para el mes de marzo se concientizaron 412 personas correspondiente a  las localidades de Usaquén, Chapinero, Tunjuelito, Kennedy, Suba y Mártires.</t>
  </si>
  <si>
    <t>Abril</t>
  </si>
  <si>
    <t>El avance de este hito se volvera  a reportar a partir del mes de mayo</t>
  </si>
  <si>
    <t>En el mes de abril se elaboró el proyecto con los lineamientos para el aprovechamiento eficiente de los residuos sólidos producidos en las entidades distritales, el  cual se remitió  con radicado no. 20171000048081 del 24 de abril de 2017 a la Secretaría de Habitat.</t>
  </si>
  <si>
    <t>Se expidió la resolución del primer del pago de los VTA, por parte de la Subdirección Administrativa y Financiera.</t>
  </si>
  <si>
    <t>El avance de este hito se reportará a partir del mes de junio.</t>
  </si>
  <si>
    <t>El Convenio interadministrativo 340 de 2016 se ejecutará a través de la Oficina Asesora de Comunicaciones. De acuerdo a la última reunión de autocontrol en la Subdirección, se informó que este convenio se encuentra en proceso de armonización de recursos y por tanto no es posible iniciar la ejecución.
Con respecto a la ejecución de actividades propias del equipo para el mes de marzo sobre concientizaión para el mes de abril se obtuvo los siguientes resultados:  243 personas atendidas en las localidades de Suba, Engativa, Kennedy, Chapinero y Mártires.</t>
  </si>
  <si>
    <t xml:space="preserve">Se tramita el contrato de arrendamiento de la segunda bodega del conjunto de Maria Paz (bodega 6) que tiene titularidad plena, se recibio oferta de arriendo y se viabilizaron bodegas en Barrios Unidos, antornio Nariño y Ricaurte para cumplimiento de acuerdos de corresponsabilidad, las cuales entran en proceso de elaboracion de contratos de arrendamiento.
</t>
  </si>
  <si>
    <t>Para el mes de abril se realizo la actualizacion respectiva de la base de datos RURO mediante Resolucion 184 de 2017, con 147 personas incluidas como Recicladores de Oficio.</t>
  </si>
  <si>
    <t>El avance de este hito se volverá  a reportar  del mes de mayo.</t>
  </si>
  <si>
    <t>OBRA DIQUE 6: Se participó en comités semanales de avance. Se procedió a gestionar la segunda factura de CGR. Y se le realizó seguimiento al cumplimiento de las actividades. Paralelamente esta en curso el análisis para dar aval a la solicitud de suspensión por parte de CGR. La obra va en el 46% de avance ejecutado.
OBRA MITIGACIÓN PTL: Se realizaron reuniones conjuntas entre la Unidad, Interventoría y CGR de seguimiento técnico para avaluar la estabilidad de los biorreactores y establecer acciones. El lunes 17 de abril de dio inicio a la obra física de mitigación de la PTL con la estabilización del talud occidental. El jueves 27 se realizó el primer comité de avance de obra.
OBRA POSTE 53: Se complementó el recurso de reposición con información adicional referente a la siembra de árboles y precisión en las coordenadas de localización, dicha información se remitió a la CAR y se esta a la espera de una respuesta por parte de esta Autoridad Ambiental.</t>
  </si>
  <si>
    <t xml:space="preserve">Durante el periodo informado la Universidad Distrital presentó un informe preliminar de avance del PMRRA del predio yerbabuna. 
Mediante al auto 460 de 2017 la CAR aclara el auto 666 de 2015 y requiere a la UAESP para que presente el Plan de Inversiones del 1% teniendo en cuenta el valor del proyecto inicial en el año 2000. </t>
  </si>
  <si>
    <t xml:space="preserve">Se define por instrucción de Direccción realizar un proceso que no solo incluya el diseño de la metodología para la realización del diganóstico,sino también su aplicación en la zona  con el fin de obtener el diagnostico actualizado y  de acuerdo a esto se entregue como producto la reformulación del plan de Gestión Social. Se inicia con la reformulación de los términos de referencia. </t>
  </si>
  <si>
    <t xml:space="preserve">Se hace seguimiento al avance en las obras de los contratos 380/16 y 381/16.
Se tramita el primer desembolso del convenio 377/16 con el fin de entregar el apoyo a  los estudiantes que resultaron beneficiarios del mismo. 
El contrato 376/16 se termina el 01 de abril y se entregan los productos resultado del mismo.
Para el convenio 375/16 se confirma el número de estudiantes a beneficiar para el 1er semestre del 2017: 60 estudiantes.
Se está a la espera de que la Dirección apruebe el Plan de Contratación 2017, para continuar con los demás procesos formulados. </t>
  </si>
  <si>
    <t>Se continúa a la espera de resultados de los análisis de muestras tomadas por la EAB, para determinar la viabilidad de iniciar el proceso de contratación respectivo.</t>
  </si>
  <si>
    <t xml:space="preserve">Teniendo en cuenta que el presupuesto para la adquisición de los predios de las quebradas es insuficiente para su compra. El equipo de predios realiza una priorización de predios, que cubra el presupiesto asignado.  Para ello se actualizan los levantaminetos topograficos y los estudios de títulos de estos predios.
Actualmente, tanto el Decreto de Urgencia como la exposición de motivos se encuentra para firma de la Secretaría de Hábitat para su posterior envió posterior a la Alcaldía Mayor. Teniendo en cuenta que este tema no ha avanzado se han realizado reuniones con Habitat para explicar su urgencia.
Se prepararon formatos de minuta- escritura pública.
</t>
  </si>
  <si>
    <t xml:space="preserve">La UNIDAD aún está a la espera de las determinaciones que tome la CAR al respecto del cumplimiento de la obligación de la UAESP para la adquisición de los predios ubivados en la franja de los 500 metros ordenada por la Resoluciones CAR 1351 y 2320 de 2014. Sin embargo, se adelantaron las siguientes actividades:
• Se ejecutó lo dispuesto por la Resolución No. 562 del 24 de noviembre de 2016, por el cual se anuncia la puesta en marcha del proyecto de generación de franja de aislamiento del Relleno Sanitario Doña Juana. 
• Se realizó la identificación de los predios objeto de compra y levantamiento de un plano general de dicha franja, la cual se determinó mediante la generación de un buffer y con el ajuste del polígono. 
• Se conformó una base de datos con información de los predios comprendidos dentro del plano general de los 500mts. 
</t>
  </si>
  <si>
    <t xml:space="preserve">Investigación y redacción de 3 comunicados de prensa enviado a una base de datos de periodistas de más de 360 entradas. Convocatoria a periodistas y entrega de contenido para actividades como: 
Jornada de embellecimiento en las Cruces: 8 notas gestionadas
Plan de choque Relleno Sanitario: 6 notas gestionadas. 
Alianza Starkbucks: 2 notas gestionadas 
Dos comunicados sobre mesa con recicladores y bloqueos en el relleno sanitario, pero no fueron divulgados. 
1 reporte de análisis de coyuntura y opinión por solicitud de la dirección.
-Formulario web "pide tu foto" para actividad de distribución de fotografías
-Adaptación artes "Reto movilidad" para difusión interna
-Diseño de piezas gráficas: Reunión de Gestores, tips de seguridad, día de la secretaria, día del niño, evaluación interna para provisionales, invitación ayuda Mocoa, exámenes médicos, informes de gestión doña Juana - limpieza las Cruces
</t>
  </si>
  <si>
    <t>- Divulgación mensaje de condolencias con 1 publicación a través de correo interno.
- Divulgación de información desde la oficina TIC con 3 publicaciones en correo interno.
- Divulgación de programación exámenes médicos 3 publicaciones en correo interno.
- Divulgación de campaña ¡Feliz día de la secretaria! con 2 publicaciones a través de correo interno.
- Divulgación ¡Disfruta tus vacaciones turísticas! con 1 publicación a través de correo interno.
- Divulgación de campaña ¡Te reto a moverte! con 3 publicaciones en correo interno, 1 publicación en página web, 2 en redes sociales, 1 en pantallas digitales y 1 intranet.
- Divulgación de información relacionada con la Subdirección Administrativa y Financiera con 2 publicaciones a través de correo interno.
- Divulgación información relacionada con la subdirección de Asuntos Legales con 1 publicación a través de correo.
- Divulgación ¡Feliz día del niño! con 1 publicación a través de correo.
- Presentación de diseño de propuesta para señalización. 
- Boletín:
Publicación del boletín Somos la Unidad No. 008
Publicación del boletín Somos la Unidad No. 009
- Intranet:
Publicación de la nota “Celebramos el día del hombre en la UAESP”
Publicación de la nota “De las 86 menciones de innovación, realizadas en el Plan de Desarrollo, ya existen 4 proyectos”
Publicación “Recomendaciones de Seguridad”
Publicación “La UAESP apoya a la población recicladora”
Publicación “La UAESP continúa trabajando en beneficio de las organizaciones de recicladores”
Publicación “Cursos de innovación”
Publicación “Te reto a moverte”
Publicación “Cuatro puntos de Chapinero fueron intervenidos y embellecidos gracias a la alianza entre el sector público y privado” 
Publicación “El Equipo detrás de la sede única de la UAESP”
Conceptualización, guion, casting y grabación del noticiero No 4
-Boletín electrónico Oficina Asesora de Comunicaciones abril 2017
-Propuesta Boletín electrónico para Dirección General "Actividades culturales"</t>
  </si>
  <si>
    <t xml:space="preserve">1. Carrera ambiental NAT-GEO
2. Jornada de Recuperación y embellecimiento de fachada Cementerio Central 
3. Feria Ambiental Bosa
4. Jornada de Recuperación y Embellecimiento en alianza con STARBUCKS
5. Parque Sucre
6. Parque Guillermo Marconi
7. Zona G
Entidades que participan: Unidad Administrativa Especial de Servicios Públicos (UAESP), Instituto Distrital de Patrimonio Cultural (IDPC), Instituto Distrital para la Protección de la Niñez y la Juventud (IDIPRÓN), Instituto de Desarrollo Urbano (IDU), Departamento Administrativo de la Defensoría del Espacio Público (DADEP), Alcaldía Local de Chapinero, Secretaria de Movilidad 
ELABORACIÓN 7 FICHAS TÉCNICAS CORRESPONDIENTES A LOS EVENTOS PROGRAMADOS Y EJECUTADOS
Sector privado
1. Starbucks 
2. NAT-GEO
3. Secretaria de Movilidad
4. Instituto Distrital de Patrimonio Cultural (IDPC)
5. Departamento Administrativo de la Defensoría del Espacio Público (DADEP), 
6. Alcaldía local de Chapinero 
• Encuentro ciudadano, con los residentes de Bosques de San Jorge, en la Localidad de Suba, con la presencia de entidades del distrito y el Concejal Andrés Forero.
• Mesa de trabajo entre Secretaría de Hábitat, UAESP, Personería y Organizaciones de Recicladores, atendiendo las inquietudes y de la comunidad recicladora.
• Acompañamiento entrega báscula por parte de Subdirección de Aprovechamiento a la Corporación Centro Histórico (CENHIS).
• Cubrimiento Entrega de Parque y sistema de luminarias en el Parque Sauzalito en la Localidad de Fontibón.
• Cubrimiento Jornada de embellecimiento sobre la Av. Circunvalar, liderada por la Subdirección de RBL.
• Cubrimiento Jornada de Embellecimiento del Parque Sucre II en la Localidad de Chapinero, parte de la alianza entre UAESP y Starbucks.
• Cubrimiento jornada de recuperación de la fachada del Cementerio Central.
</t>
  </si>
  <si>
    <t xml:space="preserve">El 31 de marzo de 2017 la fanpage de Facebook tenía 3.672 seguidores, para el 30 de abril 3.687. Durante el mes hemos tenido un incremento de 15 seguidores lo que representa un 0,4% de crecimiento durante el mes. En la Fanpage de Facebook, durante el mes de marzo se realizaron 45 publicaciones con un alcance de 43.024 personas.
El 31 de marzo de 2017 la cuenta de Twitter tenía 14.839 seguidores, para el 30 de abril 14.971, hemos tenido un incremento de 132 seguidores lo que representa un 0,89% de crecimiento durante el mes.
En la cuenta de Twitter, durante el mes de abril se realizaron 230 tuit, en interacciones se tuvieron 703 retuit y 889 favorito para un total de 190,9K impresiones.
El perfil de Instagram cerró abril con 208 seguidores con un porcentaje de crecimiento de seguidores de 7,772%, se realizaron 2 publicaciones y se obtuvieron 20 me gusta. 
Se realizó y actualizó listado de vínculos y relacionamiento en Twitter de la cuenta de la entidad con un total de 132 perfiles entre artistas, periodistas, influenciadores, institucionales, nación, asociaciones locales, Concejales, Senadores, entidades relacionadas con servicios públicos, organizaciones de recicladores y perfiles de sostenibilidad ambiental.
 -Gif animado para redes "antes-después" recolección llantas para redes sociales
- Diseño de tuits para embellecimiento parque Quinta Camacho y parque Sucre
Medición usuarios web abril: 3419
Número visitas a página 10720
Duración media de sesión 2:29 min
Porcentaje nueva sesiones 50,71%
Se realizó mejoramiento e incorporación de nuevos conceptos al proyecto pedagógico “rere”, con el fin de implementarle nuevas estrategias para lograr un mayor impacto dentro del objetivo de crear una nueva cultura ciudadana frente al manejo de residuos en espacios públicos.
Diseño y creación de una estrategia para el segmento de servicios funerarios.
</t>
  </si>
  <si>
    <t>En el mes de abril se realizaron las siguientes actividades: Soportes y mantenimientos solicitados por los usuarios, se realizaron capacitaciones, realizar adaptación a los modulos del aplicatio Si Capital, cargue de nuevas funcionalidades en Si Capital y el Sistema de Gestión Documental - Orfeo</t>
  </si>
  <si>
    <t>Ya se encuentra implementada la App - Apporta Bogotá la cual es una aplicación para descarga gratuita en las tiendas de Google play y Appstore, desarrollada con el fin de canalizar los reportes de los ciudadanos de incidencias en los servicios públicos relacionados con alumbrado, aseo y servicios funerarios hacia la Unidad Administrativa Especial de Servicios Públicos (UAESP), así como con el sistema de quejas y reclamos SDQS</t>
  </si>
  <si>
    <t>Por falta de recursos la Oficina Asesora de Planeación no realizara el BSC, esta actividad debe eliminarse debido que para hacer el seguimiento depende de otra dependencia</t>
  </si>
  <si>
    <t>El Data Center se encuentra en la Unidad y volver a moverlo significa apagar servicios y esto perjudica a la Entidad ya que no contaria con conectividad. 
Se solicita eliminar la actividad</t>
  </si>
  <si>
    <t xml:space="preserve">Se garantiza la dotación de equipos mediante la orden de compra No. 13651:Portatiles, impresoras, doteción de tonner y video bean.
Mediante orden de compra No. 16692 y Registro Presupuestal No. 425 del 28 de abril de 2017 se aumento la infraestructura tecnologica para contar con un mejor servicios 
</t>
  </si>
  <si>
    <t>Conectar los centros de cableado con fibra optica al Data Centery conectar un respaldo en cobra de los centros de cableado al data center, instalación de los tableros regulados y normal en la sub-estación, peinados de centros de cableado y obra civil de los mismos. (Hubo una prorroga hasta el mes de junio)</t>
  </si>
  <si>
    <t>Se solicita que la programación sea mensual debido a que se pueden sacar los reportes mensualmente y tener estadisticas de las impresiones total y por dependencias.
En el mes de abril se realizaron 62515 impresiones por paginas de las cuales B/N:56751 y a Color: 5764</t>
  </si>
  <si>
    <t xml:space="preserve"> Se formuló el  Plan y cronograma  de Bienestar  Social e Incentivos,  con el fin de presentarlo ante la Comisión de Personal  para su respectiva aprobación .</t>
  </si>
  <si>
    <t xml:space="preserve"> Se formuló el  Plan y cronograma  de capacitación,  con el fin de presentarlo ante la Comisión de Personal  para su respectiva aprobación .</t>
  </si>
  <si>
    <t>Se inició con el  proceso de carge se saldos iniciales  a 31 de diciembre de 2016, validando la respectiva información.  Así mismo, se  realizó seguimiento al Plan de Migración Contable 2017.</t>
  </si>
  <si>
    <t xml:space="preserve">Durante el mes abril se realizaron las siguientes actividades que han permitido  avanzar en el cumplimiento de la meta propuesta: 
-Reunión con los funcionarios  de TIC, Apoyo Logístico- Alcen y Contabilidad,  con el fin de efectuar revisión de los procesos de realización de conciliación de inventarios.       
- Se suscribió acta de reunión para revisar: el procedimiento de cobro persuasivo-coactivo; instructivo de conciliación con la SAL y de la política de cuentas por cobrar, así como los procesos de los  bienes de consumo con almacén.                                                      
-La Dirección de la Unidad expidió las resoluciones 175/17 por la cual se adicionan funciones de carácter transitorio al Comité de Sostenibilidad Contable y la Res.176/17 por la cual se modifica la Resolución . 314/16 por la cual se conforma el grupo  interno de trabajo NISCP , dando cumplimiento a la Res.533/15 expedida por la CGN.      
                               </t>
  </si>
  <si>
    <t>Se formuló e implementó el reglamento interno  de cartera , mediante Resolución  No. 690 del 30/12/2016, la cual  se encuentra publicada  en la intranet de la UAESP.  Actividad que cumplió al 100% y antes de la fecha prevista.</t>
  </si>
  <si>
    <t>La actividad fue cumplida a cabalidad en el mes de marzo de 2017</t>
  </si>
  <si>
    <t>En el mes de abril se dio  inicio con la creación del expediente virtual en la herramienta de Gestión Documental ORFEO.</t>
  </si>
  <si>
    <t>El 27 de Abril del 2017 se llevo acabo el Taller Plan Institucional de Archivos PINAR,  convocado por el l Archivo de Bogotá, al cual asistió por parte de la UAESP, un representante de la Oficina de Planeación y dos  por parte Gestión Documental, con el fin de contar con el acompañamiento en la elaboración del Plan  por parte del Archivo de Bogotá.</t>
  </si>
  <si>
    <t>Por medio de memorando interno No. 20177000021603 se orientó a las subdirecciones y jefaturas del uso del instrumento de atención al ciudadano denominado PC-01-peticiones, quejas, reclamos y sugerencias el cual se encuentra vinculado al SIG con la tipología GC-PCAC-FM-01</t>
  </si>
  <si>
    <t>El avance del 30% programado para el mes  abril fue cumplido en el mes de marzo con la  realización de (1)  reunión  con el equipo de Atención al Ciudadano, la Subdirectora Administrativa y Financiera y el Arquitecto Madero, para compartir aspectos a tener en cuenta para la apertura del punto de atención al ciudadano en la Avenida Caracas, es de precisar que se está culminando la adaptación de puestos de trabajo para atención al ciudadano para cada área misional.</t>
  </si>
  <si>
    <t>Se realizó mantenimiento en el parqueadero, en cuanto a pintura, reparación de muros, se instalaron mallas protectoras para evitar ingreso de palomas en áreas abiertas que comunican al edificio, se realizó mantenimiento a las canales recolectoras de aguas lluvias.</t>
  </si>
  <si>
    <t>Se instalaron cajoneras nuevas en las diferentes dependencias. Se realizó el cambio de sillas y se instalaron los puestos de trabajo en la sede donde funciona el Archivo Central, se pintaron las paredes y se realizó mantenimiento en iluminación y retiro de elementos inservibles.</t>
  </si>
  <si>
    <t xml:space="preserve">30/04/2017: Proceso de sensibilización de las políticas institucionales de prevención del daño antijurídico al personal de la UAESP, actividad en desarrollo. </t>
  </si>
  <si>
    <t xml:space="preserve">30/04/2017: En el día 6 de abril de 2017, se llevó a cabo reunión del Comité Asesor para la Contratación, en la que se abordó el tema relacionado co el concurso de méritos para "Realizar el estudio técnico de la caracterización en la fuente de residuos sólidos generados en la Ciudad de Bogotá Distrito Capital por tipo de generador y establecer el uso de métodos alternativos de transporte para materiales aprovechables". dicha actividad se desarrolló durante la ejecución de los contratos de prestación de servicios suscritos con las abogadas yuly Perez y Luz dary Cuevas. </t>
  </si>
  <si>
    <t xml:space="preserve">30/04/2017: Para promover  las labores de supervisión que permitan fortalecer la cultura institucional en términos de transparencia, participación y servicio al ciudadano, se llevo a cabo el 26 de Abril de 2017, conferencia en la cual se abordó el tema de las funciones, deberes y prohibiciones de los Supervisores e informes de Supervisión y ejecución. </t>
  </si>
  <si>
    <t>30/04/2017: Pieza de comunicación en materia de derecho disciplinario para valaroración y aprobación de la Dirección General.
Con relación el fortalecimiento de las herramientas de gestión para mejorar la efectividad en los procesos disciplinarios adelantados por la Unidad, se encuentra en desarrollo la revisión del procedimiento ordinario disciplinario a efectos de precisar la necesidad de realizar ajuste alguno que permita el fortalecimiento de la gestión relacionadas con las actuaciones disciplinarias adelantadas por la Unidad.</t>
  </si>
  <si>
    <t>Se inicio la ficha de caracterizacion con la Localidad de Chapinero, donde se estan plasmando variables de acuerdo a un estudio inicial teniendo en cuenta los servicios que ofrece la entidad, como red local de parques, alumbrado publico, gestion en el manejo de residuos, aprovechamiento, se esta realizando la configuracion en la ficha con el apoyo tecnico de la persona contratada para este fin, se ha realizado la retroalimentacion correspondiente</t>
  </si>
  <si>
    <t>Se esta retroalimentado la ficha de caracterizacion de la Localidad de Chapinero, con la informacion suministrada por parte de la Alcaldia Local de Chapinero, Instituto Distrital de Recreacion y Deporte IDRD, Subdireccion de Recoleccion, Barrido y Limpieza, Subdireccion de Disposicion Final, Subdireccion de Servicios Funerarios y Alumbrado Publico, Subdireccion de Aprovechamiento y con la Oficina de Comunicaciones y Relaciones Interinstitucionales de la Entidad.</t>
  </si>
  <si>
    <t xml:space="preserve">* En el mes de enero se reporto el informe de SDQS y se encuentra publicado en la pagina web de la Unidad.
* El informe del primer cuatrismestre del año 2017 del SDQS se presenta en el mes de Mayo.
</t>
  </si>
  <si>
    <t xml:space="preserve">* Seguimiento a los requerimientos efectuados por los entes de control - Abril Enviado con radicado 20171100022873 del 10/05/2017.
</t>
  </si>
  <si>
    <t xml:space="preserve">
Actualmente se estan desarrollando las auditorias programadas.
* Ley Antitramites
* Servicios Funerarios.
* Direccionamiento Estrategico
* Vectores.
Es importante aclarar que el % de avence sera reflejado cuando la auditoria este publicada en la pagina de la Unidad.</t>
  </si>
  <si>
    <t xml:space="preserve">
En abril se publico el informe de austeridad del gasto primer trimestre de 2017.</t>
  </si>
  <si>
    <t>Se  aplicaron las encuestas  de Bienestar  a personal de la  entidad y se dio inicio a la formulación del plan de Bienestar , logrando el  cuplimiento del 20% programado para el mes de febrero  del 2017</t>
  </si>
  <si>
    <t>Se llevo a cabo  reunión con  la oficina de Control interno en la cual realizó seguimiento al avance del proceso de implementación del Nuevo Marco Contable Público en la Unidad Rad. 20171100012613</t>
  </si>
  <si>
    <t xml:space="preserve"> Se  aplicaron las encuestas  de capacitación   a personal de la  entidad y se dio inicio a la formulación del plan de capacitación  el cual  fue remitido para observaciones  a la Comisión de Personal , logrando el  cumplimiento del 20% programado para el mes de febrero  del 2017</t>
  </si>
  <si>
    <t>En el mes de febrero se realizo la revisión de la Norma ISO 14001 y la primera actividad consistio en determinar los Aspectos Ambientales: Aspectos ambientales y los impactos ambientales . Para el calculo de estos impactos se tuvo en cuenta la matriz de la Secretaria Distrital de Ambiente, para la formulación del Plan Institucional PIGA, Se ajusto la Politica Ambiental  y  los objetivos ambientales.</t>
  </si>
  <si>
    <t>Se inició la elaboración del Manual de Responsabilidad Social Integral</t>
  </si>
  <si>
    <t>Se da continuidad en la elaboración del Manual de Responsabilidad Social Integral</t>
  </si>
  <si>
    <t>Se presentó a la Alta Dirección de la Unidad el documento propuesto como Manual de Responsabilidad Social Integral, se recibieron observaciones y se elaboraron ajustes.</t>
  </si>
  <si>
    <t>Abril: ingresa a la base de datos de infraestructura de alumbrado público.
Luminarias con bombilla de tecnología Halogenuro metálico  (CMH) nuevas: 1.918
Luminarias existentes de sodio con cambio de bombilla a CMH:  3
para un total de 1.921</t>
  </si>
  <si>
    <t xml:space="preserve">Se efectuo el proceso contractual y se adjudico a la Empresa Consorcio Interalumbrado, para iniciar su ejecución a partir del mes de Mayo. </t>
  </si>
  <si>
    <t xml:space="preserve">Se estructuro y consolido base de datos de Proyectos Piloto de acuerdo a la información suministrada por el Ingeniero Alberto Roa y la Interventoria. 
Se iniciaron labores con la comunidad para implemetar formato de seguimiento a los Proyectos pilot en General.
Se realizaron labores de seguimiento a los proyectos piloto de la 116 y Aclara Bogota, en compañia de la Interventoria. </t>
  </si>
  <si>
    <t xml:space="preserve">Se realizaron estudios de sector - estudios previos y la expedición de CDP No. 486 para proceder a radicar en la SAL. </t>
  </si>
  <si>
    <t xml:space="preserve">Ejecucion del 30% en los contratros de prestacion de servicios dirigidos al estudio para el modelo financiero del parque serfin, para el mes en ejeucion se presento  concepto juridico y financiero respecto al modelo financiero. </t>
  </si>
  <si>
    <t>Respecto de acciones orientadas a la Promoción y Divulgación de los servicios funerarios y los subsidios se relacionan las siguientes acciones puntuales realizadas. Reunión de trabajo - Oficina asesora de comunicaciones- SSFAP e Interventoria CPT en la que se socializa plan de mercadeo presentado por el operador,  que incluye socialización servicios, para retroalimentación y recomendación de ajustes de acuerdo a lineamientos UAESP, en el marco de estrategia institucional de comunicación de los servicios funerarios - en construcción-  buscando articulación del plan de gestión de mercadeo en mención. Reunión interna con oficina asesora de comunicación para socialización/intercambio  de propuestas hacia la consolidación de la estrategia comunicativa respecto del posicionamiento /visibilización de los Cementerios del Distrito y los  servicios funerarios.</t>
  </si>
  <si>
    <t>Para el mes de abril se pretsaron los siguientes servios en los Equipamentos del Distrito.
Inhumación: Norte:198, Sur:175, Central:175, Serafin:132. Total: 680
Exhumación: Norte:158, Sur:135, Central:79, Serafin:26. Total: 398
Cremación: Norte:880, Sur:300, Central:N/A, Serafin:198. Total: 1378
Alquiler capilla: Norte:0, Sur:0, Central:0, Serafin:5. Total: 5</t>
  </si>
  <si>
    <t>Se han realizado observaciones al contrato 344 de interventoria por cuanto el cumplimiento de las obligaciones son de tracto sucesivo no de ejecucion instantanea y  a la fecha se lleva el 40% de ejecución.</t>
  </si>
  <si>
    <t>Se han suscrito a la feha 14 contratos de prestación de servicos con el fin de Realizar la supervisión y control de los servicios públicos a cargo de la Subdirección de Servicios Funerarios y Alumbrado Público, con una ejecución del 30%.</t>
  </si>
  <si>
    <t xml:space="preserve">*En el mes de abril se se revisaron los planes de relaciones con la comunidad presentados por LIME y la EAB, a la fecha no han sido aprobados.
*Se asistío a reunión con el equipo de gestión social de Interventoría Inter Capital con el fin de revisar las acciones que se están implementando y las que se quieren ejecutar a futuro respecto al plan de relaciones con la comunidad.
*Se elabora presentación de la propuesta pedagógica relacionada con el tema de comparendo ambiental, donde se especifica a grandes rasgos la normatividad, los temas, objetivos, metodología y la meta que se proponen para el desarrollo de las acciones del componente de comparendo ambiental.
</t>
  </si>
  <si>
    <t>1. Jornadas para recolección de residuos especiales.
En el mes de Abril de 2017, el grupo de apoyo a RBL realizó y/o apoyo las jornadas especiales, tales como la recuperación de espacio público  en Monserrate,  Limpieza predio Las Cruces e Intervención Barrio Bilbao - en lo que respecta a recolección de residuos generados por la demolición de 398 cambuches. 
2. Seguimiento a la interventoría en las zonas apartadas de la ciudad.
* Recorrido Localidad Los mártires. 
* Recorrido Barrio Cortijo. 
* Visita verificación requerimiento Humedal Córdoba.
* Visita verificación requerimiento Humedal La conejera.
* Seguimiento a la operación en la Carrera 17 desde la 45 hasta la 80.
* Vía Férrea detrás de la plaza de Paloquemao. 
3. Censo de puntos críticos georeferenciados.
De acuerdo a la información suministrada por la Interventoría Consorcio Inter capital en donde se establecen la cantidad de puntos críticos que hay en el Distrito Capital, clasificandolos en mitigados, intervenidos, identificados y erradicados, se realizó un  análisis sobre las zonas y localidades en donde el operador y/o prestador ha realizado mayores intervenciones y erradicación de los mismos, así como en donde no se ha realizado con la misma rigurosidad acciones para controlar los puntos críticos. De acuerdo a la información suministrada se resalta lo siguiente:
* Las localidades con mayor extensión de área urbana no son las que tienen mayor cantidad de puntos críticos
* La zona 4 tiene el 25% de los puntos críticos del Distrito
* Engativá tiene el 63.8% de los puntos críticos de la zona 2
* La zona 1 es la única en donde se identificaron puntos críticos durante el periodo de enero de 2017
* En la zona 4 se erradico el 45.4% de los puntos críticos
* La zona 1 tan solo erradicó el 12% de sus puntos críticos 
* En la zona 3 se mitigó el 57.8% de los puntos críticos
* En la zona 6 se ha intervenido el 19.7% de los puntos críticos</t>
  </si>
  <si>
    <t>1. Preparación del día de la no contaminación visual:
* Se presentó propuesta al Subdirector de RBL, se esta a la espera de la aprobación de la misma al igual de los recursos que se aporpiaran para dicha actividad.
2. Operativos de retiro de PEV
*Se realizaron 59 operativos de retiro de PEV en  (9) localidades, desmontando un total de 3.072 elementos;  2.708 pendones y 368 pasacalles.  
3. Visitas de prevención a constructoras
*Se realizaron diez (10) visitas a las constructoras, a las  cuales se compartió la información de la norma actual vigente en cuanto al manejo de la Publicidad Extrerior Visual, sin embargo se observó que no estan utilizando PEV para publicar sus proyectos. Las visitas realizadas cuentan con sus respectivas actas.
4. Propuesta normativa para costear la publicidad exterior no autorizada en el Distrito Capital .
* Se esta a la espera de definición del alcance de esta actividad.</t>
  </si>
  <si>
    <t>Durante el mes de abril se atendieron 50 SIRES,  por árboles caídos.</t>
  </si>
  <si>
    <t>1. Coordinación Mesa Distrital de Llantas.
* Se realizó la mesa Distrital de Llantas del mes de Marzo el 5 de abril de 2017, donde se solicitó a las entidades realizar observaciones previo análisis efectuado al proyecto modificatorio de la Resolución 1457/20, las cuales fueron consolidadas por la UAESP y radicadas en el Ministerio de Ambiente y Desarrollo Sostenible, para conocimiento y fines pertinentes.
Adicionalmente la Corporación pos consumo Rueda Verde, realizó la exposición del anteproyecto de formalización de monta llantas en el Distrito Capital, dado que quienes ejercen esta actividad  no cuentan con capacitación específica, y lo que se pretende es implementar un programa piloto en Bogotá, donde se logren identificar todas las falencias que tienen dichos trabajadores en un proceso de acompañamiento en materia de capacitación como el SENA.
2. Programación y acompañamiento a los operativos de recolección de llantas abandonadas en vía pública.
*En el mes de abril se realizaron ocho (8) operativos de recolección de llantas abandonadas de manera clandestina en vía pública, logrando recolectar y gestionar 2.452 llantas, en diferentes localidades así: Operativo No 1 el  04 de abril en Santa Fe (35) llantas, Operativo No 2 el  06 de abril en Tunjuellito, Kennedy y Bosa (703) llantas, Operativo No 3 el  12 de abril en Engativa, Barrios Unidos Fontibón y Rafael Uribe Uribe (470) llantas, Operativo No 4 en  19 de abril en Antonio Nariño Rafael Uribe Uribe (668) llantas, Operativo No 5 el 27 de abril en Ciudad Bolívar y Tunjuelito (441) llantas, Operativo No 6 en  17 de abril en Mártires (35) llantas, Operativo No 7 en  25 de abril en Chapinero (20) llantas y Operativo No 8 en  29 de abril en Suba (80) llantas.</t>
  </si>
  <si>
    <t xml:space="preserve">1. bodegas del cementerio central sin llantas.    
*Se realizó la aprobación del informe presentado por el contratista y se entregó a la subdirección de Disposición, para los trámites pertinentes de liquidación.
2. No se presentaron situaciones de riesgo para ser atendidas en el marco del convenio con IDIGER
</t>
  </si>
  <si>
    <r>
      <rPr>
        <b/>
        <sz val="8"/>
        <rFont val="Calibri"/>
        <family val="2"/>
        <scheme val="minor"/>
      </rPr>
      <t xml:space="preserve">1. Plan de seguimiento y verificación de las intervenciones de poda de árboles </t>
    </r>
    <r>
      <rPr>
        <sz val="8"/>
        <rFont val="Calibri"/>
        <family val="2"/>
        <scheme val="minor"/>
      </rPr>
      <t xml:space="preserve">
 En el mes de abril,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Para el presente mes se obtuvieron los siguientes resultados:
Zona 1: 55 Solicitudes y se atendieron 58 
Zona 2: 22 solicitudes y se atendieron 29
Zona 3:   7  solicitudes y se atendieron 4
Zona 4: 22 Solicitudes y se atendieron 29
Zona 5: 13 Solicitudes y se atendieron 5 
Zona 6: 24 solicitudes y se atendieron 24
Total de solicitudes realizadas en materia de poda de árboles en el mes de abril del 2017, fueron 143 y total de solicitudes atendidas en el mes de abril 149.
</t>
    </r>
    <r>
      <rPr>
        <b/>
        <sz val="8"/>
        <rFont val="Calibri"/>
        <family val="2"/>
        <scheme val="minor"/>
      </rPr>
      <t xml:space="preserve"> 2. Apoyo conjunto para el plan de iluminación de parques y plazas públicas</t>
    </r>
    <r>
      <rPr>
        <sz val="8"/>
        <rFont val="Calibri"/>
        <family val="2"/>
        <scheme val="minor"/>
      </rPr>
      <t xml:space="preserve">.
 En el mes de abril, se continuó con la articulación de las actividades de poda.
Parques priorizados e intervenidos:
Zona 1: Poda en parques dentro del plan de luminarias de la UAESP 12
Zona 2: Poda en parques dentro del plan de luminarias de la UAESP 5
Zona 4: Poda en parques dentro del plan de luminarias de la UAESP 5
Total parques intervenidos en materia de poda de árboles durante el mes de abril: 22
</t>
    </r>
    <r>
      <rPr>
        <b/>
        <sz val="8"/>
        <rFont val="Calibri"/>
        <family val="2"/>
        <scheme val="minor"/>
      </rPr>
      <t>3. Caracterización de la actividad de corte de césped en áreas públicas.</t>
    </r>
    <r>
      <rPr>
        <sz val="8"/>
        <rFont val="Calibri"/>
        <family val="2"/>
        <scheme val="minor"/>
      </rPr>
      <t xml:space="preserve">
 Dentro de esta actividad, en el mes de Abril, se trabajó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En el mes de abril se realizaron 9 caracterizaciones de actividades de corte de césped en áreas públicas, en las zonas 2,3,4,5 y 6.</t>
    </r>
  </si>
  <si>
    <t>Mayo</t>
  </si>
  <si>
    <t xml:space="preserve">El 16 de mayo se da visto bueno a la formulación del proceso.  Se reinicia con la formulación de los términos de referencia y se envian a la SAL para una primera revisión. </t>
  </si>
  <si>
    <t>Se ofició a la EAB solicitando resultados de los análisis de muestras tomadas.</t>
  </si>
  <si>
    <t xml:space="preserve">Teniendo en cuenta la estrategia para abordar la compra de estos predios, se empezó con la compra de los folios de matricula y con el respectivo estudio de los predios que conformarían la primera etapa. 
</t>
  </si>
  <si>
    <t>OBRA DIQUE 6: Se firmó acta de suspensón el  mayo de 2017 debido al periodo invernal y que fueron sustentadas igualmente por los datos de pronostico del  IDEAM, fin de las suspensión el día 4 de junio de 2017.
OBRA MITIGACIÓN PTL: Se asitió a los comités semanales de avance de obra entre la Unidad, Interventoría y CGR  para dar seguimiento a la obra de reforzamiento de los Biorrecatores de la PTL (04/05/2017 - 11/05/2017 - 18/05/2017 - 25/05/2017 31/05/2017). Se aprobó igualmente documentación técnica de la obra y se realizaron requerimientos vía correo electrónico. La obra avanza en dos (2) frentes: Estabilización de talud occidental con la construcción de gaviones y la demolición de la parte superior de los muros de los tanques Biorreactores para la posterior construcción de la Viga Cinturón. 
OBRA POSTE 53: Se continua a la espera de la obtención del permiso de ocupación del cause de la Quebrada Yerbanueva por parte de la Autoridad Ambiental CAR luego de haber presentado un recurso de reposición frente a un primer pronunciamiento de la CAR.</t>
  </si>
  <si>
    <t xml:space="preserve">La Universidad Distrital mediante el radicado 20177000123832 del 26/05/2017, presentó el documento PMRRA del Predio Yerbabuena, el cual esta siendo revisado por los profesionales de la Subdirección de Disposición Final y el documento ajustado deberá ser radicado a la SDA, para aprobación. Lo anterior, es requisito para la implementación del mismo. 
El Plan de Inversión del 1% se encuentra en revisión y ajustes para ser presentado ante la CAR, el cual será evaluado y aprobado. Lo anterior, es requisito para la implementación del mismo. </t>
  </si>
  <si>
    <t xml:space="preserve"> En ejecución:
*Se hace seguimiento al avance en las obras del contrato 380/16 respecto al cerramiento del predio La Isla. El contrato terminó el 29 de mayo.
*Se realizan los comités tecnicos de los convenios 373/16 y 377/16 y del contrato 380/16.
*El contratista del contrato 376/16 presenta el segundo y último informe y una vez aprobado se da inicio con el tramite de pago.
*Para los convenio 373, 375 y 377 de 2016 (convenios educativos) se realizan reuniones, se hace acompañamiento y se da dirección a los estudiantes frente a las actividades que deben cumplir como parte de su corresponsabilidad. 
*Se hace seguimiento al avance en las obras del contrato 381/16 con respecto a la construcción de los gimnasios Biosaludables.  Se realiza comité técnico 
El contrato finalizó el 30 de mayo. 
En fomrulación
* El 16 de mayo la Dirección aprueba el Plan de Contratación de Gestión Social y a partir de esa fecha se retoman los procesos para seguir con su formulación.
* Se realizan reuniones con la SAL para establecer fechas de entrega y revisión de Estudios Previos y fechas estimadas de adjudicación del los procesos.</t>
  </si>
  <si>
    <t xml:space="preserve">Con base en la priorización de los predios fueron enviados a Catastro los documentos necesarios para la elaboración de los avalúos de estos predios.
El Decreto de Urgencia como la exposición de motivos se envió a la Alcaldía Mayor de manera informal para primeras revisiones. 
Se implemento un comite de predios, el cual se llevará a cabo una vez al es con las áreas que requieran la compra de predios. La resolución de creación esta en administrativa para firma.
</t>
  </si>
  <si>
    <t>En el mes de abril se elaboró el proyecto con los lineamientos para el aprovechamiento eficiente de los residuos sólidos producidos en las entidades distritales, el  cual se remitió  con radicado no. 20171000048081 del 24 de abril de 2017 a la Secretaría de Habitat.
Con este producto se está aportan con el cumplimiento de la Meta Plan de Desarrollo por cuanto es uno de los documentos base para la separación en la fuente, en concordancia con lo establecido en el Decreto 400 de 2004.
El contar con los  lineamientos para el aprovechamiento eficiente de los residuos sólidos producidos en las entidades distritales, permite determinar los estándares de calidad sobre los cuales se orientará el modelo de la prestación del servicio de aseo en Bogotá.</t>
  </si>
  <si>
    <t>Se están realizando las observaciones a los pliegos del proceso de contratación con el fin de adjudicar la consultoría para la contratación del estudio técnico de la caracterización en la fuente de residuos sólidos generados en la Ciudad. 
En relación con la adquisición de computadores y básculas están en revisión por parte de la Oficina de Tics. La adquisición de computadores y básculas incide en la MPD por cuanto se busca sistematizar las actividades que se realizan en los centros de pesaje.</t>
  </si>
  <si>
    <t>No presenta avance en la gestión.
Este producto incide en la MPD por cuanto al realizarse este pago se da por terminado el compromiso de la UAESP frente al programa de sustitución de vehículos de tracción animal. Con relación al objetivo estratégico su avance se determina por el cumplimiento al Auto 275 de 2011 que establece las acciones afirmativas para la población recicladora de oficio.</t>
  </si>
  <si>
    <t>El avance de este hito se empezara  a reportar a partir del mes de junio.
El cumplimiento de este producto incide de manera indirecta en la MPD por cuanto entrega insumos que permiten fortalecer la gestión empresarial de las organizaciones de recicladores formalizadas, en el marco de las acciones afirmativas para la población recicladora. Con relación al objetivo estratégico su avance se determina por el cumplimiento al Auto 275 de 2011 que establece las acciones afirmativas para la población recicladora de oficio.</t>
  </si>
  <si>
    <t>El avance de este hito se empezará a reportar a partir del mes de diciembre.
Con la dotación a las organizaciones de recicladores formalizadas, se busca mejorar la prestación del servicio con la transformación del MPR trasportado por los recicladores, en razón a que se podrá tecnificar el proceso de compactación, lo cual será evidencia del cumplimiento del objetivo estratégico. Con la tecnificación del proceso de aprovechamiento se minimiza el tiempo de la preparación del materia para su transformación y comercialización posterior. Lo que incide en un posible aumento de material aprovechable transformado y por consiguiente en la disminución de residuos sólidos no aprovechables dispuestos en el RSDJ, dando así cumplimiento a la MPD.</t>
  </si>
  <si>
    <t>Las bodegas conseguidas en Barrios Unidos , Martires y Ricaurte no pudieron ser arrendadas por problemas en la documentacion de los propietarios, sin embargo se consiguió una bodega en Usaquén en arriendo, la cual esta en tramite de elaboracion de contrato.
Se encuentra en proceso de coordinacion con la Caja de vivienda Popular el trámite para la consecusion por parte del Distrito de un predio en Maria Paz (Kennedy) para la implantacion de una ECA.
Se encuentra en revision en legales el concurso de méritos para le elaboracion de diseños de la ECA de la Alqueria (Kennedy) 
Este producto dará evidencia tatno del objetivo estratégico como de la MPD en la medida que se cumpla con el artículo 2.3.2.5.2.1.1. y con el numeral 3 del artículo
2.3.2.2.4.2.109 del Decreto 596 de 2016 "Por el cual se modifica y adiciona el Decreto 1077de 2015 en lo relativo con el esquema de la actividad de aprovechamiento del servicio público de aseo y el régimen transitorio para la formalización de los recicladores de oficio, y se dictan otras disposiciones", toda vez que establece que es obligación de los usuarios presentar los residuos separados en la fuente con el fin de ser aprovechados y entregados a la persona prestadora de la actividad de aprovechamiento, que será la responsable de su recolección y transporte hasta la Estación de Clasificación y Aprovechamiento (ECA), y del pesaje y clasificación en la ECA.</t>
  </si>
  <si>
    <t>En el mes de mayo se incluyeron 219 personas y se modificaron los números de cédula de 2 personas. 
Este producto da cumplimiento al objetivo estratégico en la medida que garantiza que el registro único sea veraz.
Este producto da cumplimiento la MPD en la medida que se logre que la prestación del servicio de aporvechamiento se adelante con población recicladora formalizada.</t>
  </si>
  <si>
    <t>Se realizó una adición al contrato de carnetización para el mantenimiento de los lectores.  Por otra parte, el 15 de mayo se realizará una prueba piloto con algunas de las organizaciones de Kennedy.
Este producto da cumplimiento al objetivo estratégico en la medida que garantiza que el registro único sea veraz.
Este producto da cumplimiento la MPD en la medida que se logre que la prestación del servicio de aporvechamiento se adelante con población recicladora formalizada.</t>
  </si>
  <si>
    <t>Con respecto al Convenio interadministrativo 340 de 2016 no existen cambios con respecto a su ejecución.
Lo referente a las actividades propias del equipo para el mes de mayo sobre concientización se obtuvieron los siguientes resultados:  458 personas sensibilizadas, distribuidas en las localidades de Usaquén, Chapinero, Bosa, Kennedy, Engativa, Suba, Barrios Unidos, Teusaquillo, Puente Aranda y Ciudad Bolívar.
La campaña de separación en la fuente junto con los avances de la cultura ciudadana y de capacidad de los usuarios en este tema, permitirá efectuarse con un incremento gradual del nivel de desagregación de conformidad con lo dispuesto en los Planes de Gestión Integral de Residuos Sólidos (PGIRS), en cumplimiento del objetivo estratégico. Se estima que la MPD se cumplirá cuando los ciudadanos pongan en práctica la correcta separación en la fuente del material reciclable, se verá reflejada en la disminción de los residuos sólidos para disposición final en el RSDJ.</t>
  </si>
  <si>
    <t>31/05/2017:Reunion llevada a cabo entre OAC y de la SAL el 15 de mayo de 2017, para solicitar la posibilidad de producir un video producir un video en el cual se transmitan las Poíticas de Prevención del Daño Antijurídico
OE: La mayor comprensión por parte de los funcioanrios de la UAESP frente a las políticas institucionales de prevención al daño antijurídico, permite mejorar la aplicación de los procesos orientados a disminuir las posibilidades de demanda contra la Entidad.
MPD: La formulación de las PPDA se está fortaleciendo el SIG en la medida que la sensibilización de ésta permite que los funcionarios conozcan la incidencia a los procesos por incumplimietno de esta política.</t>
  </si>
  <si>
    <t>31/05/2017: El 24 de mayo de 20107, se realizó la reunión de asesoría para la contratación, relacionada con el proceso del apantallamiento de los hornos crematorios de los cementerios distritales del sur y del norte.
OE: permite fortalecer la gestión de contratación de la Entidad, con el oportuno acompañamiento de los funcionarios de la SAL en los difernetes procesos de selección que adelanta la Unidad, frente a la definiicón de las modalidades de contratación que aplican por ley de acuerdo con los objetos a contratar.
MPD: aplicación de los lineamientos y definidos en el manual de contratación vigente, reduciendo los tiempos de respuesta y gestión, asociados al proceso de gestión contractual.</t>
  </si>
  <si>
    <t>31/05/2017: El 25 de mayo de 2017 se llevó a  cabo jornada de inducción en la cual se abordó el tema de las Modalidades de Selección para supervisores de contratos y estructuradores de estudios previos. (tipo de contrato, objeto y obligaciones Vs modalidad de selección).
'OE: permite robustecer la gestión de contratación de la Entidad, con el fortalecimiento de las capacidades y habilidades de los funcionarios en materia de contratación, especificamente en las fases precontractual y contractual, que sumado al acompañamiento de los funcionarios de la SAL en el proceso de selección, se está generando un control que permite mitigar la presencia de actos corruptivos en la contratación.
MPD: actualización permanente y aplicación de  al proceso de gestión contractual.</t>
  </si>
  <si>
    <t>31/05/2017: Pieza de comunicación en materia de derecho disciplinario para valaroración y aprobación de la Dirección General.
''OE: permite fortalecer la gestión disciplinaria de la Entidad, con la sensibilización a los funcionarios de la misma, sobre las posibles faltas disciplinarias.
MPD: actualización permanente y aplicación de  al proceso disciplinario.</t>
  </si>
  <si>
    <t>En el mes de mayo se realizaron las siguientes actividades: Soportes y mantenimientos solicitados por los usuarios, se realizaron capacitaciones, realizar adaptación a los modulos del aplicatio Si Capital, cargue de nuevas funcionalidades en Si Capital y el Sistema de Gestión Documental - Orfeo</t>
  </si>
  <si>
    <t>Se esta adelantando la terminación anticipada por mutuo acuerdo del Derivado 3 Contrato Interadministrativo Marco 350 con la Empresa ETB</t>
  </si>
  <si>
    <t xml:space="preserve">Se garantiza la dotación de equipos mediante la orden de compra No. 16692:Portatiles, impresoras, doteción de tonner y video bean, se aumento la infraestructura tecnologica para contar con un mejor servicio. La orden de compra va hasta el mes de febrero de 2018 
</t>
  </si>
  <si>
    <t xml:space="preserve">Se solicito una prorroga hasta el 07 de julio para garantizar las adecuaciones locativas de la instalación de la sede Archivo Gestión Documental ubicada en la carrera 16 #56-38 y el Archivo Fisico ubicado en la calle 14a #36-44 </t>
  </si>
  <si>
    <t xml:space="preserve">• Diseño final y entrega de RERE, propuesta de enseñanza pedagógica sobre manejo de residuos y separación en la fuente. 
• Afiches para reciclatón Sumapaz
• Arte para feria de servicios concejal Jorge Torres
• Artes para actividades de convenios localidades y cartillas parques biosaludables (Disposición Final)
</t>
  </si>
  <si>
    <t xml:space="preserve">• Divulgación de capacitación innovación “¡Haz que suceda!” con 3 publicaciones en correo interno, publicación en pantallas digitales, intranet e impresión de dos afiches. 
• Divulgación campaña “Te reto” con 3 publicaciones en correo electrónico, publicación en intranet y un video en pantalla digital. 
• Divulgación de información de importancia para los funcionarios por parte de TIC y Subdirección Administrativa y Financiera con 10 publicaciones en correo electrónico. 
• Divulgación de información “cómo reportar un accidente de trabajo con 1 publicación en correo masivo. 
• Divulgación “Feria de Servicios” con 4 publicaciones en correo electrónico y pantallas digitales.
• Divulgación de la campaña “Reciclar Transforma” con 6 correos electrónicos, publicación en pantallas digitales e intranet. 
• Divulgación de vacaciones recreativas para los hijos de los funcionarios con 2 publicaciones en correo electrónico, publicación de un video en pantalla digital.
• Señalización:  con base en los ajustes solicitados por el Arquitecto Madero
Boletín:
o Publicación del boletín Somos la Unidad No. 009
o Publicación del boletín Somos la Unidad No. 010
Intranet:
o Publicación “"Juego limpio", un premio merecido”
o Publicación “Visitamos Medellín y esto nos trajimos”
o Publicación “La UAESP presenta a sus campeones”
o Publicación “I Feria de Servicios Institucionales en Mochuelo Bajo”
o Publicación “Cómo separar residuos”
o Publicación “Reciclar transforma”
Noticiero: Publicación en carteleras digitales del Noticiero Somos la Unidad No. 4. La publicación tuvo una duración de dos semanas.
• Se realizó la creación original de dos (2) piezas de audio (jingles) en estudio profesional para el video institucional RECICLAR TRANSFORMA de contenido pedagógico que apunta al cumplimiento y misionalidad de la Entidad para ser mostrado en los medios de comunicación internos y externos.
</t>
  </si>
  <si>
    <t xml:space="preserve">Eventos:  
1. Rendición de Cuentas Relleno Sanitario Doña Juana
2. Guinnes Record 
3. Feria de Servicios Sociales las Margaritas 
• Cubrimiento Feria de Servicios Institucional, organizado por el Ministerio de Vivienda, barrio Las Margaritas, Localidad de Kennedy.
• Cubrimiento reunión Concejal Torres, Distrito y comunidad residente cerca al RSDJ y Feria de Servicios.
• Acompañamiento reunión Directora UAESP y organizaciones recicladores
• Acompañamiento a medios extranjeros a grabaciones en el Cementerio Central.
• Acompañamiento cobertura de medios de comunicación al Relleno Sanitario Doña Juana, posterior a jornada invernal en Bogotá.
Entidades que participan: 
1. Unidad Administrativa Especial de Servicios Públicos (UAESP)
2. Concejo de Bogotá
3. Secretaría de Salud
4. Secretaría de Ambiente 
5. Secretaría de Hábitat
6. Secretaría de Educación 
7. Secretaría de Integración Social 
8. Contraloría
9. Personería
• Elaboración 3 fichas técnicas correspondientes a los eventos programados y ejecutados
Alianzas
• Concejo de Bogotá
• Secretaría de Salud
• Secretaría de Ambiente 
• Secretaría de Hábitat
• Secretaría de Educación 
• Secretaría de Integración Social 
• Contraloría
• Personería
</t>
  </si>
  <si>
    <t xml:space="preserve">• Piezas para lanzamiento de estrategia "Reciclar Transforma":
• 18 Diseños de tuits
• 6 diseños de gifs
• 1 infografía
Medición usuarios mayo: 4035
Número visitas a página: 13513
Duración media de sesión: 2:44 min
Porcentaje nueva sesiones: 53,18%
El 30 de abril de 2017 la fanpage de Facebook tenía 3.687 seguidores, para el 31 de mayo 3.709. Durante el mes hemos tenido un incremento de 22 seguidores lo que representa un 0,6% de crecimiento durante el mes.
En la Fanpage de Facebook, durante el mes de mayo se realizaron 46 publicaciones con un alcance de 45.477 personas.
El 30 de abril de 2017 la cuenta de Twitter tenía 14.971 seguidores, para el 31 de mayo 15.145, hemos tenido un incremento de 204 seguidores lo que representa un 1,36% de crecimiento durante el mes.
En la cuenta de Twitter, durante el mes de mayo se realizaron 208 tuit, en interacciones se tuvieron 862 retuit y 996 favorito para un total de 216,4K impresiones.
El perfil de Instagram cerró mayo con 227 seguidores con un porcentaje de crecimiento de seguidores de 9,135%, se realizaron 8 publicaciones y se obtuvieron 60 me gusta. 
Se realizó y actualizó listado de vínculos y relacionamiento en Twitter de la cuenta de la entidad con un total de 142 perfiles entre artistas, periodistas, influenciadores, institucionales naciones, asociaciones locales, Concejales, Senadores, entidades relacionadas con servicios públicos, organizaciones de recicladores y perfiles de sostenibilidad ambiental.
</t>
  </si>
  <si>
    <t>*En el mes de mayo el plan de relaciones con la comunidad del operador LIME S.A. fué aprobado el 22 de Mayo del 2017 por la firma Inter Capital , mediante el Radicado UAESP No. 2017-700-011941-2, con el que notifican el respectivo acto.
En cuanto al operador Aguas de Bogotá de la EAB, aún no se ha aprobado el Plan de Relaciones con la comunidad, solicitaron la última versión con los ajustes requeridos y están pendientes de la respuesta para aprobarlo en el mes de Junio de 2017.
Se participa en la elaboración de la propuesta de actualización del formato de evaluación a Capacitación por los operadores/prestadores dentro del Plan de Relaciones con la Comunidad dentro del apoyo al seguimiento a la Interventoria Inter Capital.
El Equipo de Comparendo Ambiental: Participo en la Feria de servicios ciudadanos en la localidad de Usaquén la cual tuvo como participantes la Secretaría de salud, Secretaria de Ambiente, Secretaria de Integración, policía, IDRD, entre otros. En el evento hubo acercamiento con más de treinta (30) habitantes del sector, los cuales recibieron información del comparendo Ambiental y de la debida separación de residuos domiciliarios en la fuente.
Participación en el Concejo Local de Gobierno en las localidades de Usaquén y Tunjuelito.</t>
  </si>
  <si>
    <t xml:space="preserve">1. Jornadas para recolección de residuos especiales.
*En el mes de mayo el grupo de apoyo a RBL,  se realizó limpieza del Polígono 2 (Carreara 2 a carrera 9  calle 12 a calle 15.
* Jornada de limpieza Cerro Norte, Localidad de Usauén.
* Limpieza Humacl del Córdoba, Localidad de Suba.
* Limpieza Humadl Juan Amarillo, Lo calidad de Suba.
2. Seguimiento a la interventoría en las zonas apartadas de la ciudad.
* Recorrido Localidad Los mártires los días 2, 3, 4 y 5 de Mayo.  
* Veeduría distrital- Carrera 9 No. 61-90, en la localidad de chapinero. 
* Plaza España, san Andresito de San José y la estanzuela.
* Localidad de ciudad Bolívar. 
* Calle 57 desde carrera 13 a la carrera 26. 
* Av. Circunvalar, Calle sexta y Avenida 19.
3. Censo de puntos críticos georeferenciados.
* La interventoría Consorcio Intercapital remitió actualización de los puntos críticos a corte de mayo, se procedió a realizar actualización de la información por localidad, con el fin de discriminar puntos críticos mitigados, intervenidos, identificados y erradicados.
* La base de datos actualizada se remitió a la Subdirección de RBL para que se georreferencien.
 </t>
  </si>
  <si>
    <t>1. Preparación del día de la no contaminación visual:
* Se esta a la espera de aprobación del Subdirector de RBL, la propuesta de actividades a realizar en el marco del día de la no contaminación visual, a l igua lde que los recursos que se dispondran para dicha actividad.
2. Operativos de retiro de PEV
*Se realizaron 13 operativos de retiro de PEV en  (9) localidades, desmontando un total de 638 elementos; 564 pendones y 74 pasacalles.  
3. Visitas de prevención a constructoras
*Para el mes de mayo no se programaron visitas a constructoras, ya que se opto por llevar a cabo una reunión con CAMACOL, SDA y UAESP, el pasado 19 de mayo con el proposito de exponer la problematica de la PEV por parte de la Constructoras agremiadas.
4. Propuesta normativa para costear la publicidad exterior no autorizada en el Distrito Capital .
* Se esta a la espera de definición del alcance de esta actividad.</t>
  </si>
  <si>
    <t>Durante el mes de  Mayo se atendieron 111 SIRES,  por árboles caídos.</t>
  </si>
  <si>
    <t>1. Coordinación Mesa Distrital de Llantas.
*La mesa Distrital del mes de Mayo se llevó a cabo el 2/05/2017, en la cual se socializaron las observaciones al proyecto de Ley 1457/2010, mediante RAD No 20172000045061 del 18 de abril 2017, al Ministerio de Ambiente y Desarrollo Sostenible.
Adicionalmente se denota la necesidad contar con el consolidado de resultados de la gestión de cada entidad, frente a la problemática de llantas usadas; por lo anterior se planteó enviarla por correo a la UAESP entidad que se encargará de consolidarla y subirla en la web.  Lo anterior, a fin de garantizar que las entidades que conforman la mesa distrital de llantas puedan acceder de información actualizada de la gestión que se realiza en el Distrito y así poder dar respuesta a las solicitudes de la ciudadanía y de otras entidades que lo requieren.
2. Programación y acompañamiento a los operativos de recolección de llantas abandonadas en vía pública.
*En el mes de Mayo se realizaron seis (6) operativos de recolección de llantas abandonadas de manera clandestina en vía pública, logrando recolectar y gestionar 2.577 llantas, en diferentes localidades así: Operativo No 1 el  02 de mayo en Teusaquillo (14) llantas, Operativo No 2 el  04 de mayo en Barrios Unidos y Martires (1.058) llantas, Operativo No 3 el  10 de myo en Bosa (678) llantas, Operativo No 4 en  18 de mayo en Engativa (150) llantas, Operativo No 5 el 20 de martires (42) llantas y  Operativo No 6 el 25 de mayo en Fontibón, Barrios Unidos, Engativá, Marértires, Santa Fe y Rafael Uribe Uribe (635) llantas.</t>
  </si>
  <si>
    <t>Se realizó estudio de mercado y anáisis del sector.</t>
  </si>
  <si>
    <t>En el marco del contrato 354/2017, se realizó la aprobación del informe presentado por el contratista y se entregó a la subdirección de Disposición, para los trámites pertinentes de liquidación.
Se realizó la solicitud de prórroga, por 12 meses, del convenio 006 de 2015 con el Idiger, a través  del oficio con radicado UAESP 2017200007245.</t>
  </si>
  <si>
    <t xml:space="preserve">El 30 de mayo la Comisión de Regulación de Agua Potable confirmó en su integridad la Resolución CRA 786 de 2017, ,  "Por la cual se resuelve la solicitud de venficación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Por lo anterior, se puede iniciar el proceso de adjudicación de la licitación del servicio de aseo. </t>
  </si>
  <si>
    <t>1. Plan de seguimiento y verificación de las intervenciones de poda de árboles 
 En el mes de mayo,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Para el presente mes se obtuvieron los siguientes resultados:
Zona 2: 34 solicitudes y se atendieron 17
Zona 3: 52 Solicitudes y se atendieron 18
Zona 5: 28 Solicitudes y se atendieron  15
Zona 6: 29 solicitudes y se atendieron  20
Se aclara que las zonas 1 y 4 a la fecha no presentaron reporte el cual se esta pendiente de recibir.
Total de solicitudes realizadas en materia de poda de árboles en el mes de mayo del 2017 a la fecha,  fueron 143 y total de solicitudes atendidas en el mes de mayo 70.
 2. Apoyo conjunto para el plan de iluminación de parques y plazas públicas.
 En el mes de mayo, se continuó con la articulación de las actividades de poda.
Parques priorizados e intervenidos:
Zona 1: Poda en parques dentro del plan de luminarias de la UAESP 1
Zona 2: Poda en parques dentro del plan de luminarias de la UAESP 1
Zona 3: Poda en parques dentro del plan de luminarias de la UAESP 0
Zona 4: Poda en parques dentro del plan de luminarias de la UAESP 0
Zona 5: Poda en parques dentro del plan de luminarias de la UAESP 0
Zona 6: Poda en parques dentro del plan de luminarias de la UAESP 0
Total parques intervenidos en materia de poda de árboles durante el mes de mayo: 2
3. Caracterización de la actividad de corte de césped en áreas públicas.
 Dentro de esta actividad, en el mes de mayo, se trabajó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Dentro de esta actividad, en el mes de Mayo, se está trabajando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Esta caracterización de actividades de corte de césped, es realizada por cada contratista responsable de su zona mediante visita técnica en campo, de forma aleatoria, para el verificado dichas actividades en mes de Mayo.
Zona 1: Caracterización de actividades de corte de césped en áreas públicas X.
Zona 2: Caracterización de actividades de corte de césped en áreas públicas 1
Zona 3: Caracterización de actividades de corte de césped en áreas públicas 1
Zona 4: Caracterización de actividades de corte de césped en áreas públicas 0.
Zona 5: Caracterización de actividades de corte de césped en áreas públicas 1 a 1 Cuadrilla
Zona 6: Caracterización de actividades de corte de césped en áreas públicas 1 a 4 Cuadrillas.
En el mes de mayo se realizaron  4 caracterizaciones de actividades de corte de césped en áreas públicas, en las zonas 2,3,4,5 y 6.</t>
  </si>
  <si>
    <t>Respecto de acciones orientadas a la Promoción y Divulgación de los servicios funerarios y los subsidios se relacionan las siguientes acciones puntuales realizadas.
Se dio la reunión proyectada y referida para el reporte de abril, de socialización de la estrategia interna de comunicaciones  por parte de la Dra Angie, en la cual estuvo presente la Inteventoria  y el profesional de mercadeo del Consecionario, a fin de prever articulaciones entre el plan de acción del Consecionario,  con los lineamientos de la UAESP. (anexo acta 22-05-2017).
Se precisa que a la fecha, no conocemos el plan de acción del Concesionario, ajustado a la estrategia UAESP.
Se realizaron ajustes a propuesta de socialización de servicios funerarios presentada por Inversiones Montesacro para la correspondiente difusión (anexo)</t>
  </si>
  <si>
    <t xml:space="preserve"> Se han realizado observaciones al contrato 344 de interventoria por cuanto el cumplimiento de las obligaciones son de tracto sucesivo no de ejecucion instantanea y  a la fecha se lleva el 40% de ejecución. </t>
  </si>
  <si>
    <t>Se han suscrito a la feha 15 contratos de prestación de servicos con el fin de 'Realizar la supervisión y control de los servicios públicos a cargo de la Subdirección de Servicios Funerarios y Alumbrado Público, con una ejecución del 40%.</t>
  </si>
  <si>
    <t xml:space="preserve">Para el mes de  Mayo, se realizo el empalme con las Interventorias que entregan el proceso, se presento presentaron los grupos d etrabajo de Alumbrado Público e Interalumbrado.  </t>
  </si>
  <si>
    <t xml:space="preserve">* Seguimiento a los requerimientos efectuados por los entes de control - Mayo. Enviado con radicado  20171100026563 del 06/06/2017
</t>
  </si>
  <si>
    <t>Actualmente se estan desarrollando las auditorias programadas.
* Ley Antitramites
* Servicios Funerarios.
* Direccionamiento Estrategico
Las siguientes aduditorias y seguiimientos se publicaron en mayo:
* Vectores.
* Seguimiento SIDEAP
Es importante aclarar que el % de avence aumenta a medidad que la auditoria este publicada en la pagina de la Unidad.</t>
  </si>
  <si>
    <t xml:space="preserve">
* Se envio a la Alcaldia Mayor de Bogotá el Informe Acuerdos de Gestión de Jefes Control Interno: Relación de las causas que impactan los resultados de los avances de la gestión presupuestal, contractual y física, en cumplimiento de las metas del Plan de Desarrollo de la entidad u organismo (Decreto 370 de 2014).
* Se envío a la Directora y a los Subdirectores el seguimiento al cumplimiento de los Planes de Mejoramiento por Proceso de la Unidad.
*Se realizó seguimiento al cumplimiento del Plan de Mejoramiento de la Entidad suscrito con la Contraloría Distrital y se emitio el informe respectivo.
</t>
  </si>
  <si>
    <t>* En el mes de enero se reporto el informe de SDQS y se encuentra publicado en la pagina web de la Unidad, el proximo informe se presenta en el mes de julio.
* El seguimiento a  las Estrategias del Plan Anticorrupción y de Atención al Ciudadano de la Unidad se publico en el mes de mayo en la pagina web de la Unidad.</t>
  </si>
  <si>
    <t>Dimensión Relacional</t>
  </si>
  <si>
    <t>Se identificaron los indicadores y variables para el diseño de Balance Scord Car, validado con la alta dirección la estructura del mismo.</t>
  </si>
  <si>
    <t>Se formuló las cadenas de valor de los procesos de Gestión de conocimiento e innovación, Direccionamiento Estratégico, Gestión de Talento Humano y Evaluación, control y mejora</t>
  </si>
  <si>
    <t xml:space="preserve">Se estructuró el manual de responsabilidad social integral de la UAESP, se encuentra en ajustes por recomendaciones de la Dirección General, incluyendo un capítulo referente a los objetivos de desarrollo sostenible. </t>
  </si>
  <si>
    <t>Se recibió el informe en los parámetros requeridos por la Unidad.</t>
  </si>
  <si>
    <t xml:space="preserve">Revisión de la Norma ISO 14001:2015 en relación al normograma del Proceso de Direccionamiento Estratégico frente a las posibles emergencias naturales y antrópicas. </t>
  </si>
  <si>
    <t>La Oficina TIC solicita retirar este producto por falta de recursos.</t>
  </si>
  <si>
    <t>Por favor enviar soportes que evidencien el cumplimiento del 100% de este producto.</t>
  </si>
  <si>
    <t>No se va a realizar esta actividad, dependemos de otra area. Ajustar la redacción del producto en términos de las acciones que adelantará la Oficina TIC.</t>
  </si>
  <si>
    <t xml:space="preserve">Ajustar redacción y la programacion mensual </t>
  </si>
  <si>
    <t xml:space="preserve">Ajustar la programacion mensual </t>
  </si>
  <si>
    <t xml:space="preserve">Identificación de indicadores que miden los objetivos institucionales de empoderamiento ciudadano y articulación institucional. </t>
  </si>
  <si>
    <t xml:space="preserve">Se ajustó el manual de responsabilidad social teniendo en cuenta las observaciones de la Dirección General y la Oficina Asesora de Planeación. </t>
  </si>
  <si>
    <t>Se formuló las cadenas de valor de los procesos de Gestión de Apoyo Logístico y Gestión Documental.</t>
  </si>
  <si>
    <t>Se socializo la Ficha de Caracterización de la Localidad de Chapinero al grupo de la Oficina Asesora de Planeación, se obtuvo una retroalimentación por parte de los profesionales del grupo, con lo que se espera que cada documento presentado sea de total comprensión y manejo en el momento de su consulta.
Se elaboro la base de datos para seguimiento a las acciones de la entidad, con esta información se georreferencia los puntos de la ciudad en los cuales la UAESP esta generando impacto, de esta manera se puede realizar un análisis en el cual se busca tener la mayor cobertura de los puntos críticos e interés general en los cuales la ciudadanía requiera nuestras intervenciones.
Se avanzo en la elaboración de la Ficha de Caracterización a nivel Bogotá teniendo en cuenta la información de relevancia para nuestra entidad y los indicadores generados desde cada subdirección o entidades competentes.</t>
  </si>
  <si>
    <t xml:space="preserve">La informacion recibida durante este mes se consolido, referencio y actualizo tanto en a ficha de caracterizacion de la localiadad chapinero como nivel Bogota.
Los datos actualizados se agregan a los documentos allegados anteriormente para llevar el historial de indicadores que se manejan en la entidad.
Se actualiza la base de datos de acciones realizadas por la entidad de manera diaria vinculando los comunicados oficiales que se publican en redes sociales. </t>
  </si>
  <si>
    <t>Teniendo en cuenta  la expedición de la Resolución  1111 del  27 de marzo de 2017 del Ministerio de trabajo, "Por la cual se definen los Estándares Mínimos del Sistema de Gestión de Seguridad y Salud en el Trabajo para Empleadores y Contratantes",  se han realizado las siguientes actividades:
-Se   está gestionando con la ARL  la  autoevaluación del Sistema  la cual se debe adelantar entre junio y agosto de 2017.
- Se están conformando las mesas de trabajo para  el levantamiento de la matriz legal   la cual está  en coordinación con la Subdirección de asuntos legales . 
- Se adelantó la evaluación   a brigadistas para   establecer las necesidades de capacitación.  se socializo al Copasst y  representantes de la Brigada   la resolución 1111 de 2017.
-  Se   adelantó las  jornadas  de  los exámenes ocupacionales para el personal de planta  de la  Unidad. 
-Así mismo en el trimestre se adelantó la socialización y entrega de  elementos de protección personal.</t>
  </si>
  <si>
    <t xml:space="preserve">Se  actualizo el plan la actualización de  Plan  de Bienestar  Social e Incentivos el cual  fue  aprobado en reunión  de la  Comisión de Personal del 4 de mayo de 2017
y se  han adelantado las acciones para  la celebracion de los dias especiales  tales como  dia de la mujer dia del hombre, dia del niño, dia d ela madre, programadas en el cronograma.   </t>
  </si>
  <si>
    <t xml:space="preserve">Se  actualizó el plan de capacitación  el cual  fue  aprobado en reunión  de la  Comisión de Personal del 4 de mayo de 2017.
y se  han adelantado las acciones para el cumplimiento del cronograma.   </t>
  </si>
  <si>
    <t>En el mes de mayo se  asistió  a la reunión  convocada por la Comisión Nacional del Servicio Civil  frente  a los  ajustes  requeridos   para las entidades que tienen  el sistema propio.
Se    está adelantando el análisis  normativo (comparativo de normas  que rigen sobre el particular) para   presentar la propuesta   frente  al ajustes del sistema propio  o     cambio al sistema tipo,  el cual se   tiene programado presentar en el mes de  junio.</t>
  </si>
  <si>
    <t>Durante el mes de mayo de 2017: Se realizaron las siguientes actividades:
 -Revisión del balance de prueba generado en Limay.
- Reunión con el fin de analizar la viabilidad de los desarrollos solicitados a TIC´S  en abril de 2017.  
- Reunión cuyo objetivo fue  analizar los reprocesos que se están trabajando en Limay SI CAPITAL, con base en el plan migración contable 2017.                                                
-Reunión para definir el cronograma de salida a Producción SI CAPITAL .
-Capacitación en el diligenciamiento de transacciones manuales.  
- Se realizó verificación y contabilización de los movimiento de almacén. 
- Reunión  en la cual se realizó análisis del avance  contable  en LIMAY- Registros interfaces de la información correspondiente a enero de 2017.</t>
  </si>
  <si>
    <t>Con el fin de continuar con la implementación del  nuevo marco normativo contable, durante el mes de mayo de 2017, se realizaron las siguientes actividades :
- Revisión y actualización del procedimiento liquidación de la nómina y política de beneficios a empleados.                                                    
- Revisión del  procedimiento de Ejecución y Cierre Presupuestal.                                                                                               
- Revisión instructivo para conciliación de litigios y demandas  con la Subdirección de asuntos legales, para tal efecto se  emitió la  circular  No.Circular  No. 20177000000104 del 30/05/2017 , cuyo asunto trata :     " Socialización Instructivo de Conciliación Litigios y Demandas" s</t>
  </si>
  <si>
    <t xml:space="preserve">La actividad fue cumplida a cabalidad en el mes de marzo de 2017 </t>
  </si>
  <si>
    <t>En el mes de Mayo se continúo con la actividad de creación del expediente virtual en la herramienta de Gestión Documental ORFEO, para los expedientes contractuales del 2017 que ha suscrito la entidad.</t>
  </si>
  <si>
    <t>Se adelantaron las  gestiones con la Oficina Asesora de Planeación y el Archivo de Bogotá para establecer mesas de trabajo, con el fin de dar continuidad al proceso de elaboración  del  Manual</t>
  </si>
  <si>
    <t>EL  25 de mayo de 2017 se realizó reunión con participación de la Oficina de Control Interno, Oficina Asesora de Comunicaciones y el equipo de Atención al Ciudadano para iniciar el proceso de revisión del Manual de Procesos y Procedimientos de Atención de Peticiones y PQRS , con el fin de  mejorar dicho proceso.
Adicionalmente, se hizo verificación del canal web constatando que la petición que sea registrada por este medio inicie el trámite en la entidad con las garantías que corresponden al ciudadano y al uso de éstos medios de comunicación.</t>
  </si>
  <si>
    <t>Para el  mes de mayo de 2017 se logró un 70% de  cumplimiento   frente al análisis de viabilidad para poner en funcionamiento los  puntos de atención al ciudadano.  Dada su viabilidad  se adecuó el punto de atención al ciudadano en la Avenida Caracas 53-80, adecuando  puestos de trabajo para  cada área misional.</t>
  </si>
  <si>
    <t>Para el mes de mayo de 2017 el cumplimiento fue del  97% programado, toda vez que se encuentra en  funcionamiento el punto de atención al ciudadano ubicado en la Avenida Caracas 53-80,  contando con   puestos de trabajo para  cada área misional.</t>
  </si>
  <si>
    <t>Durante el mes de mayo se adelantaron obras de cambios de techos en el piso tercero de la sede de la Avenida Caracas 53-80, así mismo se realizaron adecuaciones eléctricas y cambio de luminarias.
 Se iniciaron labores en el inmueble de la Casita ubicado en la sede principal de la Unidad,  tales como  levantamiento de pisos antiguos y nivelación  de los mismos.  Adicionalmente se liberaron los espacios del primer piso de la Casita para iniciar las respectivas adecuaciones locativas.</t>
  </si>
  <si>
    <t xml:space="preserve">Se instalaron cajoneras nuevas en las  dependencias de la Oficina Asesora de Planeación  y TIC. Se han instalado doce (12) puestos de trabajo en la Subdirección Administrativa, Archivo de Gestión  y Bodegas, con sus respectivas sillas. </t>
  </si>
  <si>
    <t>Elaborar el  manual de conservación documental</t>
  </si>
  <si>
    <t xml:space="preserve">El proceso referente a la actualización de redes eléctricas de los cementerios se radicó en la SAL y se publicará el dia 9 de junio para tramite de adjudicación. </t>
  </si>
  <si>
    <t xml:space="preserve">En lo relacionado con tramites ambientales y sanitarios nos permitimos informar que durante el mes de mayo de 2017, el concesionario inversiones Monte Sacro, no  realizo nuevas actuaciones frente a tramites ambientales sanitarios , en tanto se encuentran vigentes las reportadas en el mes de abril de 2017, 
</t>
  </si>
  <si>
    <t xml:space="preserve"> (i) Se realizaron los ajustes al concepto jurídico realizado de conformidad con los comentarios efectuados por la Subdirección; (ii) El 15 de mayo se realizó presentación del concepto a la dirección de la Entidad. Se realizaron observaciones al mismo; (iii) Producto de la recomendación de la Dirección, el día 23 de mayo se sostuvo reunión con la dirección jurídica de la entidad. </t>
  </si>
  <si>
    <t xml:space="preserve">
Subsidios de atención funeraria en condición de vulnerabilidad para el mes de Mayo
Total de subsidios solicitados por la población 172
N°. de subsidios autorizados:         192 ( se evidencia diferencia entre la solicitud y el aprobado debido a que se autorizaron en le mes de abril solicitudes de finales del mes de Abril.)
N°. de subsidios no autorizados:   20
Los subsidios fueron cancelados mediante reserva presupuestal constituida 2015</t>
  </si>
  <si>
    <t xml:space="preserve">
- Recopilacion de Informacion en Matriz diseñada para tal fin.
- Agendamiendo con proveedores para validar estado de los pilotos
- Mesas de Trabajo con CODENSA para hacer seguimiento y definir lineas de accion.</t>
  </si>
  <si>
    <t>Mediante comunicación oficial UAESP 20174000038641 de fecha 31/03/2017 , la Subdirección solcito al operador dar inicio al trámite de permiso de vertimientos del Cementerio Norte y Sur conforme el requerimiento generador pro al Secretaria Distrital de Ambiente, a lo cual el operador mediante comunicación oficial UAESP 20177000091772 de fecha 21 de abril de 2017 informa a la Sudirección con copia a la Interventoria y Autoridad Ambiental que se encuentra realizando el proceso de diligenciamiento, acopio y complementación de información con el fin de dar inicio al trámite de permiso de vertimientos para los Cementerios Norte y Sur. En la actualidad esta Subdirección se encuentra a la espera de que el operador informe las nuevas actuaciones adelantadas en el marco del requerimiento en comento.</t>
  </si>
  <si>
    <t>Socializacion de información correspondiente a los servicios funerarios prestados en los Cementerios propiedad del Distrito y al programa de subsidios funerarios, a través de encuentros con personas naturales y /o jurídicas a saber, previo diseño y gestión con oficina asesora de comunicaciones UAESP para publicación de pieza comunicativa (volante y afiches)
Reunión Alcaldía local de Usme  y remisión volante para socializacion en redes y canales locales. 07-02-2017
Socialización de información y solicitud socializacion - difusión (chat y correo elextronico) Unidad de Victimas.  13-02-2017
Socializaciòn de información y solicitud de apoyo con difusión Subdireccion de Disposición final . 15-02-2017.
Reunión con todos los gestores de la Subdirección de Aprovechamiento de la Unidad, donde se les explico los servicios que se prestan en los cementerios de propiedad de Distrito y lo referente a los Subsidios para lo cual se les entrego folletos con la información pertinente. 21-03-2017</t>
  </si>
  <si>
    <t>Consolidado de subsidios prestados de los meses de  febrero:
MARZO
N°. de subsidios autorizados:          37
N°. de subsidios no autorizados:   0</t>
  </si>
  <si>
    <t>Actas de inspección Vigilancia y control higiénico sanitaria Concepto linea de seguridad química Secretaria Distrital de Salud.
'Central Acta No. 266576 02/02/2017 Se otorga concepto  Favorable
Norte Acta No.  266573 02/02/2017 Se otorga concepto  Favorable
Sur Acta No. 266577 02/02/2017  Se otorga concepto  Favorable.serviciMediante comunicación oficial UAESP 20177000071062 de fecha 30 de marzo de 2017, el operador Inversiones Montesacro Remite la autorización dada por parte de la Secretaria Distrital de Ambiente referente al  Tramite de Tratamiento Silvicultural de los Cementerios Central, Sur y Serafín, quedando pendiente que sea remitido a la Subdirección la Autorización para el Cementerio Distrital del Norte,  en cuanto el operador está a la espera de que la SDA  se pronuncie mediante acto administrativo sobre la autorización para este equipamiento; en consecuencia de lo anterior fue remitido al grupo de mantenimiento las correspondientes autorizaciones para que se de inicio al tramite administrativo del fondo de mantenimiento para el inicio de actividades de tratamiento silvicultural de los individuos arboreos plantados al inteiror de los equipamientos referidos.
Registro de vertimientos (Secretaria Distrital de Ambiente)
Registros de Vertimientos por parte de la Secretaria Distrital de Ambiente con los siguientes consecutivos:
Cementerio Sur: 00343 del 03/06/2016
Cementerio Central: 00341 del 03/06/2016
Cementerio Norte: 00342 del 03/06/2016.
Permiso de vertimientos parque cementerio serafín (Secretaria Distrital de Ambiente)
Expediente Secretaria Distrital de Ambiente SDA Permiso de vertimientos parque Cementerio Serafín SDA -05-2007-1508, del operador IMS mediante comunicación SDA 2016ER61714 20/04/2016  hace entrega de Plan de gestión del riesgo para el manejo del vertimiento y evaluación ambiental del vertimiento para el cementerio Parque Serafín en el marco del tramite en desarrollo ante la autoridad  ambiental 
Acta de inspección, vigilancia y control IVC concepto higiénico sanitario a cementerios (Secretaria Distrital de Salud)
CEMENTERIO SUR  Acta No. 664862 de 28 de septiembre de 2016 Concepto sanitario Desfavorable.
CEMENTERIO NORTE Acta No. 656127 de  18  de mayo de 2016  Concepto sanitario Desfavorable.
CEMENTERIO CENTRAL Acta no. 178187  de 22 de marzo de 2016   Concepto sanitario Desfavorable.
CEMENTERIO PARQUE SERAFIN Acta No. 664861  de 28 de septiembre  de 2016 Concepto sanitario Desfavorable.
Mediante comunicación oficial UAESP 20166010196972 el operador presenta los planes de mejoramiento y las actuaciones adelantadas ante la autoridad sanitaria para el otorgamiento del concepto sanitario favorable para los cuatro cementerios.
Adicionalmente bajo radicado UAESP 20156010166762 se remite  comunicación por parte de Inversiones  montesacro respecto de la constancia de entrega planes de mejoramiento ante la secretaria de salud.
Permiso de Emisiones Atmosféricas Hornos Crematorios C. Norte, C. Sur y C. Serafín  (Secretaria Distrital de Ambiente)
Permiso de emisiones atmosféricas  hornos crematorios: 
Mediante resolución Secretaria Distrital de Ambiente SDA No. 00792 de 2016 se otorga Permiso de Emisiones Atmosféricas al nuevo horno crematorio del Cementerio Norte, y mediante Resolución No. 00408 de 2016 se otorgo el Permiso para el horno uno del Cementerio Sur, igualmente, con la Resolución No. 2196 de 12 de Diciembre de 2016 se otorga permiso de emisiones al Horno 2 y Horno 3 del Cementerio Norte.
Mediante la resolución 02001 de 2013 se otorgó permiso de emisiones para el Cementerio Parque Serafín.
En al actualidad se esta a la espera del permiso de emisiones del horno nuevo numero dos del  cementerio del sur mediante comunicación 2015301014111 de fecha 16 de diciembre de 2015
os prestados</t>
  </si>
  <si>
    <t xml:space="preserve"> Se firma acta de inicio el 20 de febrero para inicio de actividades del Contrato de Interventoria  244 de 2017.
Se presneto el primer informe de supervisión por parte de la Interventoria al Contrato de Concesión 311.</t>
  </si>
  <si>
    <t>Se han suscrito a la feha 14 contratos de prestación de servicos con el fin de 'Realizar la supervisión y control de los servicios públicos a cargo de la Subdirección de Servicios Funerarios y Alumbrado Público.</t>
  </si>
  <si>
    <t>Suministro de 8.000 uniformes a la población recicladora de oficio</t>
  </si>
  <si>
    <t>Mayo: La SSFAP en conjunto con la OAP revisó el reporte de éste producto, en razón a las dificultades presentadas frente a la cantidad de luminarias modernizadas y remodelas recibida por parte de la interventoría, quien la aporta en la tercera de cada mes. En ese sentido, el compromiso corresponde a reportar este avance en cuanto se disponga de esta información de manera confiable. Ingresa a la base de datos de infraestructura de alumbrado público. Luminarias con bombilla de tecnología Halogenuro metálico  (CMH) nuevas: 2.273 Luminarias existentes de sodio con cambio de bombilla a CMH:  71
para un total de 2.344</t>
  </si>
  <si>
    <t>Junio</t>
  </si>
  <si>
    <t>Se actualizo la Ficha de Caracterización de la Localidad de Chapinero con la ultima informacion entregada por parte de las demas subdirecciones, se adiciono acceso a la informacion historica de los datos recopilados en los meses anteriores. en igual forma, se realiza la ficha de caracterizacion Bogota D.C.
Se elaboro la base de datos para seguimiento a las acciones de la entidad, con lo cual se va a geocodificar, los puntos de la ciudad en los cuales la UAESP esta generando impacto, de esta manera se puede realizar un análisis en el cual se busca tener la mayor cobertura de los puntos críticos e interés general en los cuales la ciudadanía requiera nuestras intervenciones.
Se avanzo en la elaboración de la Ficha de Caracterización a nivel Bogotá teniendo en cuenta la información de relevancia para nuestra entidad y los indicadores generados desde cada subdirección o entidades competentes.</t>
  </si>
  <si>
    <t xml:space="preserve">Se consolido y depuro la base de datos de puntos criticos de residuos solidos detectados en la ciudad, los cuales se estan interviniendo por parte de la UAESP.
La informacion recibida durante este mes se consolido, referencio y actualizo tanto en a ficha de caracterizacion de la localiadad chapinero como nivel Bogota.
Los datos actualizados se agregan a los documentos allegados anteriormente para llevar el historial de indicadores que se manejan en la entidad.
Se actualiza la base de datos de acciones realizadas por la entidad de manera diaria vinculando los comunicados oficiales que se publican en redes sociales. </t>
  </si>
  <si>
    <t>Durante el mes no se logro ningún avance</t>
  </si>
  <si>
    <t>Se construyo la cadena de valor del proceso de Servicios Funerarios</t>
  </si>
  <si>
    <t>Se entregó el documento final, y está pendiente la validación por las Subdirecciones involucradas. Se entregará para validación definitiva.</t>
  </si>
  <si>
    <t>Se solicita retirar esta actividad, por falta de recursos no se puede realizar sin presupuesto</t>
  </si>
  <si>
    <t>En el mes de junio se realizaron las siguientes actividades: Soportes y mantenimientos solicitados por los usuarios, se realizaron capacitaciones, realizar adaptación a los modulos del aplicatio Si Capital, cargue de nuevas funcionalidades en Si Capital y el Sistema de Gestión Documental - Orfeo</t>
  </si>
  <si>
    <t xml:space="preserve">Se envía soporte del cumplimiento de la actividad </t>
  </si>
  <si>
    <t xml:space="preserve">Para realizar el acompañamiento es necesario que la Oficina Asesora de Planeación realice la actividad. A la fecha no han solicitado apoyo a la Oficina Tic para el apoyo técnico. </t>
  </si>
  <si>
    <t>Junto con la Oficina Asesora de Comunicaciones se definieron algunos parametros para organizar la información en la intranet</t>
  </si>
  <si>
    <t>Se elaboro el anexo técnico y las cotizaciones para la instalación de los puntos WiFi</t>
  </si>
  <si>
    <t>Se realizo la terminación anticipada del Derivado 3 Contrato Interadministrativo Marco 350 con la Empresa ETB. Pendiente firma por parte de ETB</t>
  </si>
  <si>
    <t xml:space="preserve">Se garantiza la dotación de equipos mediante la orden de compra No. 16692:Portatiles, impresoras, doteción de tonner y video bean, se aumento la infraestructura tecnologica para contar con un mejor servicio. La orden de compra va hasta el mes de febrero de 2018. El 13 de junio se solicito una adición a la orden de compra  No. 16692 </t>
  </si>
  <si>
    <t>Se esta realizando el seguimiento por dependencias de las impresiones que realizan asi: Subdirección RBL: 15459, Subdirección Disposición Final: 9290, Subdirección SFAP: 8540, Subdirección Aprovechamiento: 7681, Oficina de Comunicaciones_color: 4196, Dirección General: 3860, Oficina Tic: 2376, Archivo gestión documental: 1770, Oficina Asesora de Planeación: 1768, Correspondencia: 1741, Relaciones Gobierno: 1537, Oficina de Control Interno: 1132, Grupo Innovación_color: 538, Dirección General_color: 339, Datacenter: 157, Oficina de Comunicaciones_Plotter: 35, Subdirector Aprovechamiento (Jefe): 19, Subdirección Aprovechamiento_Plotter: 8, Contraloria: 3</t>
  </si>
  <si>
    <t xml:space="preserve">Referente a la actualización de redes eléctricas de los cementerios el proceso curso su tramite precontractual y se programo como fecha limite para el 11 de julio a las 9:00 a.m.  la audiencia cierre y entrega de ofertas. 
El proceso de apantallamiento se radico en la SAL para revisión de estudios previso.
La SFAP se encuentra adelantando convenios con IDPC, Ministerio de Cultura y Jardin Botanico para la modernización y rebitalización de los Cementerios del Distrito.  </t>
  </si>
  <si>
    <t xml:space="preserve">
Subsidios de atención funeraria en condición de vulnerabilidad para el mes deJunio:
Total de subsidios solicitados por la población 141
N°. de subsidios autorizados:        176 ( se evidencia diferencia entre la solicitud y el aprobado debido a que se autorizaron en le mes de junio olicitudes de finales del mes de mayo.)
N°. de subsidios no autorizados:   17
Los subsidios fueron cancelados mediante reserva presupuestal constituida 2015</t>
  </si>
  <si>
    <t xml:space="preserve">En lo relacionado con tramites ambientales y sanitarios nos permitimos informar que durante el mes de jinio de 2017, La secretaria de ambiente expide Resolución 0856 de 2017 mediante la cual se otorgó el permiso de emisones para el horno nuemro dos del cementerio del Sur.
</t>
  </si>
  <si>
    <t xml:space="preserve">(i) Producto de las recomendaciones efectuadas por la Dirección jurídica de la Entidad el día 23 de mayo, se realizaron ajustes al concepto, específicamente en lo que respecta a la modificación del contrato de concesión actual y a la materialización de un contrato de arrendamiento
(ii) Se remitió concepto final para las consideraciones de la Subdirección.
(iii) Se sostuvo reunión con el vicepresidente financiero del Grupo Recordar para dar a conocer los activos a arrendrar en el parque Serafin.ademas de una visita con miembros del grupo Recordar en el Cementario Parque Serafin.
</t>
  </si>
  <si>
    <t xml:space="preserve">Con la Suscripción del contrato 344 de interventoria se ha fortalecdo el componente de sistemas el cual manifestaba bajo seguimiento, adicional se han implementado nuevas metodologias de revisión las cuales han permito identificar falencias en la supervisión y poder llevar a un mejor estado el cumplimiento de las obligaciones tanto del contrtao 311 de 2013 como del presente. </t>
  </si>
  <si>
    <t>La SSFAP ha fortalecido su grupo de trabajo con la suscripción de 16 contratos de prestación de servicos con el fin de 'Realizar la supervisión y control de los servicios funerarios de la ciudad, con una ejecución del 40%.</t>
  </si>
  <si>
    <t>Junio:  La SSFAP en conjunto con la OAP revisó el reporte de éste producto, en razón a las dificultades presentadas frente a la cantidad de luminarias modernizadas y remodelas recibida por parte de la interventoría, quien la aporta en la tercera de cada mes. En ese sentido, el compromiso corresponde a reportar este avance en cuanto se disponga de esta información de manera confiable. No obstante, se refleja en este reporte el porcentaje de avance correspondiente por cuanto se adelantó la gestión encaminada a obtener el producto programado.</t>
  </si>
  <si>
    <t>Uno de los grandes avances en el transcurso del primer semestre del año 2017 relacionado con la supervisión y control del servicio de alumbrado público de Bogotá, corresponde al aumento en un 100% de las cuadrillas dedicadas a la inspección nocturna de la prestación del servicio de alumbrado público, pasando de tener 7 cuadrillas en los anteriores contratos de Interventoría a un total de 14 cuadrillas en el actual contrato de Interventoría. Lográndose con esto un aumento significativo en el reporte mensual de fallas con un incremento aproximado del 55%, lo que se ha visto reflejando en la calidad de la prestación del servicio de alumbrado público, dado que con esto se disminuye el número de luminarias apagadas en la ciudad."</t>
  </si>
  <si>
    <t>Actualizacion estado de avance proyectos pilotos
Recopilacion de Informacion en Matriz diseñada para tal fin.
Agendamiendo con proveedores para validar estado de los pilotos.
Mesas de Trabajo con CODENSA/INTERVENTORIA/PROVEEDORES para hacer seguimiento y definir lineas de accion.</t>
  </si>
  <si>
    <t>Entre enero y junio se han publicado 1.583 mensajes en Twitter, 271 publicaciones en facebook, 28 publicaciones en instagram, 28 videos en youtube.
Redacción de 10  artículos que se compartieron en facebook, desde la página web.
Se realizó el diseño de la estrategia de Creación de Arte Colaborativo. Pendiente de aprobación. 
Minisite diseñado y en funcionamiento http://www.uaesp.gov.co/index.php/reciclartransforma.
Se realizó el diseño y la creación de dos campañas (comparendo ambiental y convenio con acueducto). De estos diseños, se solicitaron las cotizaciones respectivas para su implementación. 
Diseño e implementación de campaña de cultura ciudadana:Estrategia diseñada y ejecución en RRSS.
Se presentó el diseño de la estrategia a la Subdirección de Servicios Funearios y fue aprobada por la subdirectora. De igual forma, fue presentada a la Dirección General. 
Vinculación de 142 perfiles a listado diferenciado por categorías y con interacción constante en Twitter.
Porcentaje de aumento de seguidores de enero a junio de 2017: Aumento de seguidores Twitter: 7,77% Aumento seguidores Facebook: 4,89% Aumento de seguidores Instagram: 63,12%.  Tendencia con etiquetas: #RecolecciónDeLLantas #ReciclarTransforma #GraciasATiReciclador (articulación Hábitat)</t>
  </si>
  <si>
    <t xml:space="preserve">Este mes en términos de campañas acompañamos el comité de la campaña de separación en la fuente con Acueducto y Alcaldía Mayor.
Nuestro aporte a la campaña fue realizar el formato de brief de la Alcaldía con las asociaciones de recicladores, tuvimos varias reuniones con un espacio de reflexión,  cocreación y validación consolidando un concepto sombrilla para la campaña: AYUDEMONOS
Este concepto sombrilla nos permite articular diferentes esfuerzos que comparten el mismo objetivo.
Ejemplo: la campaña del comprendo ambiental y la acción de disposición final de llantas.
De igual forma, se realizó la conceptualización y puesta en marcha de la campaña "Reciclar Transforma", una estretagia comunicativa dirigida a la población juvenil a través de redes sociales.
El manual de crisis ya está aprobado por la Dirección General y se encuentra publicado en el mapa de procesos de la entidad. Se ha puesto en implementación durante las crisis presentadas con los temas del RSDJ. 
Recorrido en Cementerio Del Norte con el medio RCN T.V. realizacion de programa "Cuatro Caminos". 
Publicación del Plan Estratégico de la OAC en donde se establecen los lineamientos del plan de vocería de la UAESP. Así mismo, se inician las capacitaciones en redacción y géneros periodísticos dirigido a los Gestores Sociales, Disposición Final, como voceros de la entidad ante las comunidades aledañas al relleno sanitario.
Se realizó el plan de medios de la campaña  "Reciclar Transforma" para ser divulgada exclusivamente en medios digitales (redes sociales de la UAESP) </t>
  </si>
  <si>
    <r>
      <t xml:space="preserve">Se gereró una estrategia de comunicación interna con base en las necesidades de la Entidad. La estrategia se presentó y aprobó por parte de la dirección. Sin embargo cada acción independiente requiere de aprobación por parte de la dirección. 
</t>
    </r>
    <r>
      <rPr>
        <b/>
        <sz val="8"/>
        <color rgb="FF222222"/>
        <rFont val="Calibri"/>
        <family val="2"/>
        <scheme val="minor"/>
      </rPr>
      <t xml:space="preserve">
Por factores presupuestales, este mes no se realizó Episodio.
</t>
    </r>
    <r>
      <rPr>
        <sz val="8"/>
        <color rgb="FF222222"/>
        <rFont val="Calibri"/>
        <family val="2"/>
        <scheme val="minor"/>
      </rPr>
      <t xml:space="preserve">El concepto del boletín Virtual fue aprobado y con esta base, se publican los boletines siguientes.Publicación del Boletín No. 11 con fecha de 30 de junio de 2017.
Se realizó la grabación de algunos contenidos e imágenes de apoyo para el noticiero. Pero no se realizó la emisión de éste. </t>
    </r>
  </si>
  <si>
    <r>
      <rPr>
        <sz val="8"/>
        <color rgb="FF222222"/>
        <rFont val="Calibri"/>
        <family val="2"/>
        <scheme val="minor"/>
      </rPr>
      <t xml:space="preserve">Se realizó la conceptualización de los siguiente eventos: 
1. Encuentro Equipo de Fortalecimiento
2. Jornada de Recuperación y embellecimiento en alianza con Citi Bank 
3. Plan Padrino en alianza con Transmilenio 
Se realizó la coordinación de los siguiente eventos: 
1. Encuentro Equipo de Fortalecimiento
2. Jornada de Recuperación y embellecimiento en alianza con Citi Bank 
3. Plan Padrino en alianza con Transmilenio 
Se realizó el acompañamiento de los siguiente eventos: 
Encuentro Equipo de Fortalecimiento
Jornada de Recuperación y embellecimiento en alianza con Citi Bank 
Plan Padrino en alianza con Transmilenio 
Cubrimiento Sesión Plenaria Concejo de Bogotá USME.
Cubrimiento Jornada recolección de llantas.
Cubrimiento Jornada de descontaminación de publicidad exterior.
Jornada reciclatón Localidad de Mártires.
Se hizo el relacionamiento con la siguientes empresas en donde se establecieron alianzas estratégicas
1. Citi- Bank 
2. Bavaria 
3. Cemex
4. Terpel
5. Gas Natural 
6. Coca-Cola 
Estrategia Plan Padrino-Transmilenio: 
1. Transmilenio 
Jornada de Recuperación y embellecimiento Centro Histórico: 
2. Citi- Bank 
3. Bavaria
4. Cemex
5. Terpel
6. Gas Natural 
7. Coca-Cola 
</t>
    </r>
  </si>
  <si>
    <t>Este hito se reportarà en el mes de octubre  segùn lo establecido en la descripciòn cuantitativa del plan  de acciòn.</t>
  </si>
  <si>
    <t xml:space="preserve">Este hito fue cumplido en el mes de abril con la elaboraciòn del proyecto con los lineamientos para el aprovechamiento eficiente de los residuos sólidos producidos en las entidades distritales, el  cual se remitió  con radicado no. 20171000048081 del 24 de abril de 2017 a la Secretaría de Habitat.
 </t>
  </si>
  <si>
    <t>Este hito se reportarà en el mes de julio segùn lo establecido en la descripciòn cuantitativa del plan  de acciòn.</t>
  </si>
  <si>
    <t>En el mes de junio se realizò el tramite de solicitud de CDP para la contrataciòn del suministro de  la dotaciòn de uniformes para la poblaciòn recicladora de oficio.</t>
  </si>
  <si>
    <t xml:space="preserve"> Para el mes de junio se capacitaron 661 usuarios del servicio  en manejo integral de residuos. Las siguiente es la territorialización de la intervención: 57 Usaquén, 46 Chapinero, 75 Santa fé, 17 Usme, 122 Kennedy, 27 Engativá, 15 Suba, 49 Barrios Unidos, 74 Mártires, 38 Antonio Nariño, 53 Puente Aranda, 68 Candelaria. No se avanzó en lo respectivo a campañas de PRAS por cuestiones del convenio interadministrativo 340 de 2016 entre UAESP - EAAB
</t>
  </si>
  <si>
    <t>Se encuentra aun en legales para trámite el concurso de méritos para los estudios y diseños de la ECA de La Alqueria, que servirá como piloto para las ECAs  futuras.
Paralelamente se trabaja en la propuesta de modificacion del POT  , más especificamente sobre el articulado del decreto 620 de 2007, complementario para los equipamentos afectos el servicio público de aseo a fin de ajustarlo a la normativa nacional contenida en el decreto 596 de 2016.
EL proyecto para la solicitud  de predios conjuntamente con la CVP dentro de la negociacion a efectuar entre   la SDH y Corabastos en el Barrio Maria Paz , Localidad de Kennedy,  se suspendió por encontrar un alto riesgo  jurídico en la entrega de los mismos por parte de los poseedores de las mejoras hechas a los predios que se requieren.
Se elaboró propuesta y documento técnico para solicitar a SDHT los recursos para la ejecución de la primera etapa del programa de ECAs, consistente en la implantacion en la ciudad de Bogotá inicialmente  de cinco ECAs que proporcionen un cubrimiento básico general del servicio.  
Se viabilizó y presentó una nueva bodega en Usaquen para toma en arriendo para sustituir la primera propuesta cuyo dueño retiró la oferta  por considerar inconveniente con los vecinos la presencia de recicladores en la misma.</t>
  </si>
  <si>
    <t>El avance de este hito se reportara en el mes de julio, como esta establecido en la descripciòn cuantitativa del plan de acciòn.</t>
  </si>
  <si>
    <t>En el mes de junio se realizò una prueba piloto de carnetizaciòn para la poblaciòn recicladora de oficio, en la cual se carnetizaron 168 personas.</t>
  </si>
  <si>
    <t>30/06/2017:Mediante cruce de correos con la oficina de Comunicaciones y la S.A.L., se esta trabajando en  los aspectos mas relevantes que permitan la elaboración de la cartilla mediante la cual se dará continuidad al proceso de sensibilización de las políticas para la prevención del daño antijurídico. de las Poíticas de Prevención del Daño Antijurídico, esto con la finalidad de 
OE: La mayor comprensión por parte de los funcioanrios de la UAESP frente a las políticas institucionales de prevención al daño antijurídico, permite mejorar la aplicación de los procesos orientados a disminuir las posibilidades de demanda contra la Entidad.
MPD: La formulación de las PPDA se está fortaleciendo el SIG en la medida que la sensibilización de ésta permite que los funcionarios conozcan la incidencia a los procesos por incumplimietno de esta política.</t>
  </si>
  <si>
    <t>30/06/2017: El 01 de junio de 20107, se realizó reunión de asesoría para la contratación, sobre el entendimiento entre la UAESP y Jardín Botanico de Bogotá.
OE: permite fortalecer la gestión de contratación de la Entidad, con el oportuno acompañamiento de los funcionarios de la SAL en los difernetes procesos de selección que adelanta la Unidad, frente a la definiicón de las modalidades de contratación que aplican por ley de acuerdo con los objetos a contratar.
MPD: aplicación de los lineamientos y definidos en el manual de contratación vigente, reduciendo los tiempos de respuesta y gestión, asociados al proceso de gestión contractual.</t>
  </si>
  <si>
    <t>30/06/2017: El 07 de Junio de 2017 se llevó a  cabo jornada de inducción en la cual se abordó el tema : Manual de Contratación y formatos del Sistema Inegrado de Gestión.
'OE: permite robustecer la gestión de contratación de la Entidad, con el fortalecimiento de las capacidades y habilidades de los funcionarios en materia de contratación, especificamente en las fases precontractual y contractual, que sumado al acompañamiento de los funcionarios de la SAL en el proceso de selección, se está generando un control que permite mitigar la presencia de actos corruptivos en la contratación.</t>
  </si>
  <si>
    <t>30/06/2017:Luego de su aprobación se envió en forma masiva a toda la entidad comunicación en materia de derecho disciplinario. 
''OE: permite fortalecer la gestión disciplinaria de la Entidad, con la sensibilización a los funcionarios de la misma, sobre las posibles faltas disciplinarias.
MPD: actualización permanente y aplicación de  al proceso disciplinario.</t>
  </si>
  <si>
    <r>
      <rPr>
        <b/>
        <sz val="8"/>
        <rFont val="Calibri"/>
        <family val="2"/>
        <scheme val="minor"/>
      </rPr>
      <t>OBRA DIQUE 6:</t>
    </r>
    <r>
      <rPr>
        <sz val="8"/>
        <rFont val="Calibri"/>
        <family val="2"/>
        <scheme val="minor"/>
      </rPr>
      <t xml:space="preserve"> Se suscribe acta de reinicio el día 05/06/2017 con CGR e Interventoría. Se continuan las labores de perforación, para un total de 708 anclajes dando un porcentaje de avance del 48%. Se actualizaron el cronograma de actividades debido al mes de suspensión.
</t>
    </r>
    <r>
      <rPr>
        <b/>
        <sz val="8"/>
        <rFont val="Calibri"/>
        <family val="2"/>
        <scheme val="minor"/>
      </rPr>
      <t>OBRA MITIGACIÓN PTL:</t>
    </r>
    <r>
      <rPr>
        <sz val="8"/>
        <rFont val="Calibri"/>
        <family val="2"/>
        <scheme val="minor"/>
      </rPr>
      <t xml:space="preserve"> Se continuó con la demolición del muro del biorreactor oriental de la PTL y la construcción de los gaviones del costado occidenta. Se realizaron comités semanales de acuerdo a lo programado. Ha llegado material para el frente de obra de la viga cinturón.  Se pago primera factura mensual de la interventoría Fac. 0102.
</t>
    </r>
    <r>
      <rPr>
        <b/>
        <sz val="8"/>
        <rFont val="Calibri"/>
        <family val="2"/>
        <scheme val="minor"/>
      </rPr>
      <t xml:space="preserve">OBRA POSTE 53: </t>
    </r>
    <r>
      <rPr>
        <sz val="8"/>
        <rFont val="Calibri"/>
        <family val="2"/>
        <scheme val="minor"/>
      </rPr>
      <t>Se continua el tramite para l obtencion del permiso de ocupacion de cauce de la quebrada Yerbabuena. Se han enviado documentos complementarios solicitados por la CAR de manera que se cumpla a cabalidad los requerimientos establecidos por la autoridad ambiental.
Se aplaza la ejecución del proyecto de conducción de lixiviados al sistema de alcantarillado, debido a que los recursos programados inicialmente no son suficientes para realizar el proyecto con aplicación de las normas ambientales requeridas, en lo concerniente al cumplimiento de los parámetros exigidos para la calidad del vertimiento.</t>
    </r>
  </si>
  <si>
    <t xml:space="preserve">El contratista presentó el documento final del PMRRA del predio Yerbabuena el 30 de junio. El documento esta siendo revisado para radicar ante la SDA.
La SDF se encuentra esperando la aprobación por parte de la CAR del plan de inversiones del 1% presentado en el mes de junio. </t>
  </si>
  <si>
    <t xml:space="preserve">* Los Estudios previos tuvieron ajustes por parte de la SAL  -  a la fecha los estudios previos siguen en su etapa de formulación. </t>
  </si>
  <si>
    <t xml:space="preserve"> Proyectos en ejecución:
*Se realizan los comités tecnicos de los convenios 373/16, 375/16 y 377/16 con el fin de hacer seguimiento a las actividades contractuales. Se programan y se realizan con los estudiantes beneficiarios las  actividades que deben cumplir como parte de su corresponsabilidad y se certifican.
*Contrato 376/16:  Se elabora el Informe de Seguimiento y de supervisión para aprobación del segundo y último pago del contrato.
* Contrato 380/16:  se suscribe el acta de recibo de la obra a satisfacción. El informe financiero y técnico ya fue entregado por el contratista y revisado por la Unidad.
* Contrato 381/16: se suscribe el acta de recibo de la obra a satisfacción y se realiza el informe de seguimiento para la aprobación del segundo pago. 
Proyectos en formulación
* En formulación se encuentran los procesos vigencia 2017 
* Se continúan  realizando reuniones con la SAL, con el Subdorector de DF y con Dirección para establecer fechas de entrega, para revisión de Estudios Previos y para  dar a conocer el estado de los procesos e identificar posibles riesgos de no ejecución y/o tomar medidas de reformulación de los mismos.</t>
  </si>
  <si>
    <t>La EAAB remitió los resultados de los muestreos realizados al líquido y lodo alojado en la cárcava. Estos resultados se tabularon y se remitieron a la CAR con el fin de que ésta entidad indique que tratamiento se le debe dar este material. Se reiteró la solicitud y estamos a la espera.</t>
  </si>
  <si>
    <t xml:space="preserve">Catastro realizó visita a la zona a fin de elaborar avalúos de los predios solicictados.
El Decreto de Urgencia ya pasó las primeras revisiones en la Alcaldía Mayor, el día jueves 13 de junio tenemos reunión para definir cuando se firmaria.
Se han realizado dos reuniones de comite de predios, en donde se informan los avances obtenidos a la fecha. Sin emabrgo, la resolución de su creación no ha sido firmado. Por lo que se realiza por medio de actas.
Se proyectó un procedimiento de predios a fin de que la entidad lo adopte, se encuentra en aprobación. </t>
  </si>
  <si>
    <t xml:space="preserve">Una vez estudiados los folios de matricula adquiridos, se empezo el tramite de compra de escrituras a fin de eleborar los respectivos estudios de titulos. Se hace claridad que se esta realizando por etapas, siendo la primera los 20 predios más proximos al RSDJ.  </t>
  </si>
  <si>
    <t xml:space="preserve">* En el mes de enero se reporto el informe de SDQS y se encuentra publicado en la pagina web de la Unidad, el proximo informe se presenta en el mes de julio.
* El seguimiento a  las Estrategias del Plan Anticorrupción y de Atención al Ciudadano de la Unidad se publico en el mes de mayo en la pagina web de la Unidad.
* Para el mes de Junio no se programaron actividades.
</t>
  </si>
  <si>
    <t xml:space="preserve">* Seguimiento a los requerimientos efectuados por los entes de control - se envia con radicado No. 20171100032123. 
</t>
  </si>
  <si>
    <t xml:space="preserve">
En el mes de Junio se publicaron las auditorias.
* Ley Antitramites
* Direccionamiento Estrategico
* Se realizó arqueo a la caja menor</t>
  </si>
  <si>
    <t>* En el mes de junio se envio el informe de avence del Plan de Acción de la OCI.
* en el mes de junio se envio el informe de avance del plan anticorrupción.</t>
  </si>
  <si>
    <t xml:space="preserve">*En el mes de Junio el plan de relaciones con la comunidad del operador AGUA DE BOGOTA , fue revisado la ultima versión aportada a la Interventoria, se espera que en le mes de Julio se oficie informac¿ndo su aprobación.
La estrategia de divulgación e información del equipo de comparendo ambiental inició su implementación llegando a población en generl tales como: Funcionarios y servidores Públicos Distritales, vendedores ambulantes de ciclovia, ciudadanos asistentes a feria de servicios en las localidades de Usaquen, Bosa, Usme, Engativa, Barrios Unidos y Santa Fe.   </t>
  </si>
  <si>
    <t xml:space="preserve">1. En el mes de Junio de 2017, el grupo de apoyo a RBL realizo y/o apoyo las siguientes jornadas especiales:
 Limpieza Quebrada San Cristóbal. 
 Jornada de limpieza Barrio Polo Club. 
 Jornada de Limpieza Cerro Norte. 
 Operativo de limpieza San Francisco- Ciudad Bolívar. 
 Recolección de residuos sólidos y escombros suba y Kennedy. 
2. Igualmente, se realizó seguimiento a la operación en cuanto a los componentes de Recolección, Barrido y Limpieza- RBL, en diferentes zonas de la ciudad:
 Avenida Caracas desde la Calle 57 hasta la Calle 72.
 Carrera 15 entre calle 72 y calle 100.
 Carrera 11 entre calle 100 y calle 63.
 Carrera 7ma entre Calle 63 a Parque Nacional. 
 Calle 39D Sur No. 68J-15 en el Barrio New York- Localidad de Kennedy.
3. En cuanto a puntos críticos se adelantó lo siguiente: 
En atención a que la interventoría Consorcio Intercapital remitió actualización de los puntos críticos a corte de abril de 2017, se procedió a realizar actualización de la información y análisis por localidad, con el fin de discriminar puntos críticos mitigados, intervenidos, identificados y erradicados.
Es preciso señalar que la base de datos actualizada se remitió a la profesional Geodesta de la Subdirección de RBL para que se georreferencien.
</t>
  </si>
  <si>
    <t>1. Plan de seguimiento y verificación de las intervenciones de poda de árboles 
 En el mes de junio,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Para el presente mes se obtuvieron los siguientes resultados:
Zona 1:  105 Solicitudes y se atendieron 40
Zona 2: 88 solicitudes y se atendieron 37
Zona 3: 64 Solicitudes y se atendieron 52
Zona 4: 35 Solicitudes y se atendieron 20
Zona 5: 19 Solicitudes y se atendieron 27 
Zona 6: 36 solicitudes y se atendieron 32
Total de solicitudes realizadas en materia de poda de árboles en el mes de Junio del 2017: 347 y 208
 solicitudes atendidas el mismo mes. 
 2. Apoyo conjunto para el plan de iluminación de parques y plazas públicas.
 En el mes de junio, se continuó con la articulación de las actividades de poda.
Parques priorizados e intervenidos:
Zona 2: Poda en parques dentro del plan de luminarias de la UAESP 7 parques que se realizó visita técnica pero está pendiente marcación y ejecución de poda. 
Zona 3: Poda en parques dentro del plan de luminarias de la UAESP 1
Zona 4: Poda en parques dentro del plan de luminarias de la UAESP 1
Total parques intervenidos en materia de poda de árboles durante el mes de Junio: 2
3. Caracterización de la actividad de corte de césped en áreas públicas.
 Dentro de esta actividad, en el mes de Junio, se está trabajando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Zona 1: Caracterización de actividades de corte de césped en áreas públicas 2.
Zona 2: Caracterización de actividades de corte de césped en áreas públicas 2 visitas técnicas de supervisión.
Zona 3: Caracterización de actividades de corte de césped en áreas públicas 1
Zona 4: Caracterización de actividades de corte de césped en áreas públicas 2.
Zona 5: Caracterización de actividades de corte de césped en áreas públicas 1.
Zona 6: Caracterización de actividades de corte de césped en áreas públicas 1.
Total de caracterizaciones de actividades de corte de césped realizadas en el mes de Junio: 9.</t>
  </si>
  <si>
    <t xml:space="preserve">1. Preparación del día de la no contaminación visual
a. El pasado sabado 24 de junio se llevó a cabo el día de la no contaminación visual, el cual conto con el acompañamiento de todos lo operadores. Este operativo tuvo lugar en las localidades de  Suba, Usaquén, Barrios Unidos y Puente Aranda con Lime, Aguas Bogotá, Ciudad Limpia y Aseo Capital.    
2. Operativos de retiro de PEV
a.Se realizaron 17 operativos de retiro de PEV en  (9) localidades, desmontando un total de 791 elementos; 596 pendones y 95 pasacalles.  
3. Visitas de prevención a constructoras
a. Se realizaron 3 reuniones  con Camacol, SDA y el Dadep.  Este trabajo se está desarrollando para lograr crear una mesa de trabajo para el manejo de la PEV-NA (publicidad exterior visual no autorizada).  
4. Propuesta normativa para costear la publicidad exterior no autorizada en el Distrito Capital . Se esta a la espera de definición del alcance de esta actividad.
</t>
  </si>
  <si>
    <t>Durante el mes de  Junio se atendieron 58 SIRES,  por árboles caídos</t>
  </si>
  <si>
    <t>1. Coordinación Mesa Distrital de Llantas.
La mesa Distrital del mes de junio se realizó el 6/06/2017, donde se verificaron compromisos anteriores. Adicionalmente se definieron estrategias comunicativas y operativas para la Jornada programada el pasado 21 de junio; dicha recolección se realizó en las 13 localidades de la ciudad pero para el desarrollo del evento, se habilitaron 4 puntos de acopio en la Bogotá, ubicados en las localidades de Suba, Teusaquillo, Ciudad Bolívar y Kennedy, donde llegaron 3.255 llantas, las cuales fueron depositadas en vehículos de carga pesada para ser transportadas a los centros de disposición donde se realiza la separación y posterior aprovechamiento de los materiales de las mismas.
El trabajo de recolección se llevó  a cabo con el acompañamiento de  la Secretaría de Gobierno,  Ambiente,  IDU, IDIGER y las alcaldías locales, y en alianza con los operadores de aseo y el gestor Sistema Verde, se logró recoger este numero de llantas  en diferentes áreas públicas de la capital, superando la meta inicial de la jornada (3.000 llantas). 
2. Programación y acompañamiento a los operativos de recolección de llantas abandonadas en vía pública.
En el mes de junio se realizaron dos operativos de recolección de llantas abandonadas de manera clandestina en vía pública y la Gran Jornada de recolección de llantas en trece localidades del Distrito, logrando recolectar y gestionar 3.825 llantas, en las diferentes localidades.
Operativo No 1 el  01  de junio  en Kennedy y Bosa (560) llantas, y en el Operativo No 2 el  21 de junio (Gran jorna de recolección de llantas), en Tunjuelito (262), Rafael Uribe Uribe (97), Ciudad Bolivar (116), Barrios Unidos (161), Antonio Nariño (240), Santa Fe (252), Bosa (456), Kennedy (871), Puente Aranda (101), Fontibón  (200) Usaque (63), Martires (181) y Suba(255).  
Cabe resaltar que en lo que va corrido del 2017 se han recolectado 18.580 llantas en toda la ciudad.</t>
  </si>
  <si>
    <t>Se continua con el  estudio de mercado y anáisis del sector y definición de los perfiles</t>
  </si>
  <si>
    <t>En el marco del contrato 354/2017, se envió la factura al IDIGER y se generaron los soportes para solicitar a la subdirección jurídica el acta de liquidación, adicionalmente se solicitó la prórroga del convenio 006/2015, al IDIGER quien la aprobó y se tiene la proyección del plan de acción modificado.</t>
  </si>
  <si>
    <t>Se encuentra en proceso la formulación del pliego de condiciones</t>
  </si>
  <si>
    <t>Julio</t>
  </si>
  <si>
    <t xml:space="preserve">* Seguimiento a los requerimientos efectuados por los entes de control - se envia con radicado No. 20171100037093 del 01 de agosto de 2017. 
</t>
  </si>
  <si>
    <t xml:space="preserve">* En el mes de julio se envio a la Oficina Asesora de Planeación el informe de avence del Plan de Acción de la OCI.
* En el mes de julio se envio a la Oficina Asesora de Planeación el informe de avance del Mapa de Riesgos Anticorrupción de la OCI
* La OCI remitio por correo electronico a la Alcaldia Mayor de Bogota el informe de Cumplimiento de Metas Plan de Desarrollo. </t>
  </si>
  <si>
    <t>31/07/2017: En el desarrollo de la labor conjunta que se viene adelantado entre la Oficina Asesora de Comunicaciones, y la Subdirección de Asuntos Legales, con el acompañamiento de la Oficina Asesora de Planeación, se identificaron los puntos claves que podrían incluirse en la cartilla para la sensibilización al personal de la Unidad, del Manual para la Prevención del Daño Antijurídico, los cuales se resumen de la siguiente manera:
1. Las políticas de prevención del daño antijurídico tienen el propósito de evitar pagos patrimoniales y/o obligaciones de hacer a cargo de la Unidad, impuestas en un proceso judicial en virtud de conductas contrarias a ley generadas en la Entidad.
2. El Comité de Conciliación y Defensa Judicial de la Unidad Administrativa Especial de Servicios Públicos UAESP, es una instancia administrativa de la Entidad encargada de fijar políticas sobre prevención del daño antijurídico y defensa de los intereses de la entidad en los asuntos litigiosos donde sea convocada.
3. En Sesión de 21 de diciembre de 2016, el Comité de Conciliación y Defensa Judicial de la Unidad Administrativa Especial de Servicios Públicos UAESP aprobó el manual de políticas de prevención del daño antijurídico que presentó al Comité la Subdirección de Asuntos Legales.
 4. El manual de políticas de prevención del daño antijurídico de la UAESP fue adoptado mediante la Resolución 009 de 2017 por la Dirección General de la Entidad.
 5. En el manual de políticas de prevención del daño antijurídico de la UAESP se analizaron todas las demandas presentadas en contra de la Entidad, para establecer que litigios fueron generados por funcionarios e integrantes de la Entidad donde resultaba necesario fijar políticas de prevención del daño antijurídico.
 6. Con base en el análisis presentado por la Subdirección de Asuntos Legales, el Comité de Conciliación y Defensa Judicial de la Unidad Administrativa Especial de Servicios Públicos UAESP, fijo las siguientes políticas de prevención del daño antijurídico:
- Necesidad de Unificar criterios jurídicos y posiciones institucionales.
- Aplicación estricta de las normas de contratación pública en los procesos contractuales que adelante la Unidad.
- Tener en cuenta en la defensa judicial de procesos judiciales los derechos de la mujer y la no violencia de género.
- Fortalecer los lineamientos internos para efectos del proceso de retiro del servicio a los funcionarios de la Entidad.
7. Las políticas de prevención del daño antijurídico son objeto de implementación mediante un Plan de Acción en el que participan las áreas responsables con el objeto de sensibilizar funcionarios e integrantes de la Entidad las políticas fijadas para que las mismas no se vuelvan a repetir y generen procesos judiciales en contra de la Unidad. 
8. El Plan de Acción para la implementación de las políticas de prevención del daño antijurídico, será objeto de evaluación para determinar si los funcionarios e integrantes de la Entidad conocieron las mismas y la necesidad de evitar la generación de daño antijurídico en la Unidad.
Los anteriores aspectos evidencian la gestión adelantada por la Subdirección de Asuntos Legales, con el objetivo de culminar con la construcción del documento que sirva para la sensibilización del Manual de Políticas para la Prevención del Daño Antijurídico, el cual está siendo diseñado por la Oficina Asesora de Comunicaciones. De otro lado, es preciso señalar que el otro aspecto del hito de este plan de acción y que consiste en la realización de la jornada de inducción en materia de políticas para la prevención del daño antijurídico, se encuentra en desarrollo, toda vez que la Subdirección de Asuntos Legales se encuentra concertando con funcionarios de la Agencia Nacional de la Defensa Jurídica del Estado y la Dirección de Defensa Judicial y Daño Antijurídico de la Secretaría Jurídica de la Alcaldía Mayor de Bogotá D.C., los detalles que permitan definir los aspectos que permitan el adecuado desarrollo de esta actividad. 
Se considera que con el desarrollo de los anteriores aspectos,  se satisface el objetivo estratégico, así:
OE: Con la sensibilización de los anteriores aspectos, se logra una mejor comprensión por parte de los funcionarios de la UAESP, frente a las políticas institucionales de prevención al daño antijurídico, mejorando la aplicación de los procesos orientados a disminuir las posibilidades de la instauración de demandas en contra de la Entidad.
MPD: La formulación de las Políticas para la Prevención del Daño Antijurídico, fortalece el Sistema Integrado de Gestión de la Unidad, toda vez que con la sensibilización de los aspectos anteriormente mencionados, se logra que los funcionarios conozcan el impacto de los procesos judiciales en los cuales la Unidad es sujeto procesal, por incumplimiento de esta política.</t>
  </si>
  <si>
    <t>31/07/2017: Con el propósito de llevar a cabo las actividades derivadas del presente hito, la Subdirección de Asuntos Legales prestó la siguiente asesoría contractual:
1. Respuestas al proyecto de pliego del concurso UAESP-CM-02-2017 y el pliego de condiciones, cuyo objeto consiste en Realizar el estudio técnico de la caracterización en la fuente de residuos sólidos generados en la Ciudad de Bogotá Distrito Capital por tipo de generador y establecer el uso de métodos alternativos de transporte para materiales aprovechables. La Subdirección de Aprovechamiento, fue la dependencia que fue apoyada por la Subdirección de Asuntos Legales, en el desarrollo de este proceso de selección
2. Modificación a la forma de pago del contrato interadministrativo que se pretende celebrar con CANAL CAPITAL, cuyo objeto es: "Prestar los servicios como operador logístico para la organización, administración, ejecución y realización de aquellos eventos en los que participe, requiera o tengan presencia las diferentes subdirecciones y oficinas de la UAESP, con los diferentes públicos internos y externos (funcionarios públicos, población del área de influencia del relleno sanitario, recicladores de oficio, ciudanía, organizaciones de recicladores, colegios y usuarios del servicio público de aseo)". La Oficina Asesora de Comunicaciones fue la dependencia que recibió el apoyo de la Subdirección de Asuntos Legales, para el desarrollo y culminación exitosa del proceso de contratación al que hace referencia el presente numeral.
Con el desarrollo de estas actividades, se cumple con el objetivo estratégico, así:
OE: Se fortalece el trámite de los diferentes procesos de contratación que inicie la Unidad, pues se direcciona adecuadamente cada proceso de selección, según la naturaleza de los diferentes objetos contractuales.
Así mismo, se apoya al cumplimiento del plan distrital de desarrollo, así:
PDD: Se optimiza cada vez más la aplicación del manual de contratación de la Unidad, mitigando la probabilidad de la presencia de inconsistencias en el texto de los diferentes documentos que son elaborados en el trámite de la gestión contractual al interior de la Unidad, reduciendo los tiempos de respuesta por parte de la Subdirección de Asuntos Legales.</t>
  </si>
  <si>
    <t>31/07/2017: El 13 de julio de 2017, se llevó a cabo la conferencia denominada "el contrato de concesión". 
Así mismo, el 26 de  julio de 2017,  se llevó a cabo la jornada de inducción "responsabilidad de los supervisores".
Las anteriores jornadas de inducción fueron dirigidas al personal de la  Unidad (servidores públicos y contratistas), que tienen bajo su responsabilidad el desarrollo de la gestión contractual al interior de la Unidad, incluidos los funcionarios que ejercen la función de la supervisión de los contratos al interior de la Unidad.
Con el desarrollo de estas actividades, se aporta para el cumplimiento del OE así:
OE: Se potencializan las capacidades y habilidades de los funcionarios que al interior de la UAESP, tienen bajo su responsabilidad, el desarrollo de la gestión contractual. 
De la misma manera, con la participación de dichos funcionarios y contratistas en el desarrollo de las diferentes charlas, se coloca bajo su conocimiento las conductas que pueden ser objeto tanto del inicio de procesos disciplinarios, como de las que pueden ser objeto de la comisión de delitos, mitigando de esta manera, la presencia de actos corruptivos en la contratación que adelanta la Unidad.</t>
  </si>
  <si>
    <t>31/07/2017: La Subdirección de Asuntos Legales revisó y ajustó el Procedimiento Disciplinario Ordinario, cuya solicitud de incorporación en el SIG, se efectuó el 12 de junio de 2017. El 26 de julio de 2017, funcionarios de la OAP y de la SAL, se reunieron el 27 de julio de 2017, para precisar algunos aspectos que permitan la publicación definitiva de la nueva versión de dicho procedimiento. Se encuentra pendiente por una parte que la Oficina Asesora de Planeación, solicite la publicación de la nueva versión del Procedimiento Disciplinario Ordinario, y en segundo lugar, la correspondiente socialización del mismo por parte de la SAL.
Con el desarrollo de la anterior actividad, se apoya a la meta plan de desarrollo (PDD), por cuanto se logra la permanente actualización del Proceso Disciplinario Ordinario, garantizándose de esta manera su adecuada aplicación.</t>
  </si>
  <si>
    <t>En el mes de Julio se asignaron a los auditores de la oficina las nuevas auditorias y se iniciaron las siguientes.
* Auditoria de Talento Humano.
* Auditoria Inventarios del Relleno Sanitario Doña Juana.
* Auditoria de Gestión Financiera.</t>
  </si>
  <si>
    <t>* En el mes de enero se reporto el informe de SDQS y se encuentra publicado en la pagina web de la Unidad, el proximo informe se presenta en el mes de julio.
* El seguimiento a  las Estrategias del Plan Anticorrupción y de Atención al Ciudadano de la Unidad se publico en el mes de mayo en la pagina web de la Unidad.
* Para el mes de Junio no se programaron actividades.
* En el mes de Julio la OCI le solicito a la Subdirección Administrativa y Financiera, la información necesaria para la elaboración del informe, con el fin de publicar en el mes de agosto.</t>
  </si>
  <si>
    <t xml:space="preserve">1). Se adelantó el proceso precontractual para La contratación del profesional  especialista  en Seguridad y Salud en el Trabajo, para  dar inicio a la fase 1 "evaluación" del sistema  la cual debe adelantarse antes del 31 de agosto de 2017.
2) Se realizaron las  siguientes  jornadas  en el marco del SGSST: 
 - Conferencia  de estándares mínimos del SGSST adelantada por el DASCD el 7 de julio.  Dirigida para  los responsables de Talento Humano.
- El 19 de julio se dicto  la capacitación para el COPASST en investigación de accidentes e incidentes de trabajo.  
- El  25 de julio "SEÑALIZACIÓN Y DEMARCACIÓN DE ÁREAS" dirigida a  miembros de la  brigada de emergencia.
</t>
  </si>
  <si>
    <t>1) Se  proyectó la resolución de adopción del   Plan  de Bienestar  Social e Incentivos  la cual está para  firma de la Directora de la Unidad. 
2) Se han venido ejecutando las  actividades programadas el cronograma del Plan para la vigencia 2017 para los meses de junio y julio ( día del padre,  día del conductor).</t>
  </si>
  <si>
    <t>1). Se  proyectó  la resolución de adopción del   Plan  de capacitación   la cual está   para firma de la Directora de la Unidad. 
2) Se han venido ejecutando las  actividades programadas el cronograma del Plan para la vigencia 2017,  para los meses de junio y julio ( Capacitaciones, brigada, copasst,  jefes de talento humano, sideap,   conductores,  procesos contractuales, entre otros).</t>
  </si>
  <si>
    <t>1) Se    elaboró el análisis  normativo (comparativo de normas  que rigen sobre el particular) para   presentar la propuesta   frente  al ajustes del sistema propio  o    cambio al sistema tipo,  el cual se  presentó a la Comisión de Personal  en el mes de  junio ;  según recomendaciones de la Comisión de Personal  se continuará con el sistema propio y se adelantaran los ajustes y actualizaciones normativas.
2). Se adelantaron  consultas con la comisión y se está  adelantando la propuesta de ajustes  al sistema propio de evaluación.</t>
  </si>
  <si>
    <t>1). Se solicitó a través de correo electrónico  a la Oficina de TIC´S aclaración del nuevo proceso registros  sin situación de fondo.
2).De conformidad con lo acordado en reunión del 27 de junio se inicia el proceso de contabilización en el sistema SICAPITAL, aprobando planillas de vigencia y reserva para realizar la prueba.          
 3). Se realizó seguimiento semanal durante los días 7,14,21 y 28 de julio al cronograma del plan de migración cantable Helisa-Limay .        
4).  Se continuó con la  realización de pruebas en el módulos de Op .</t>
  </si>
  <si>
    <t>1. Se realizó el instructivo de registro y gestión de incapacidades  ESP y ARL.                
 2. Se revisó el procedimiento de Paz y Salvos.              
  3. Se envió propuesta para el ingreso de bienes de consumo y devolutivos al área de almacén para su revisión.</t>
  </si>
  <si>
    <t>La meta se encuentra cumplida a  la fecha.</t>
  </si>
  <si>
    <t>No obstante de haber cumplido con la meta programada para el primer semestre de 2017,  se continúa brindando capacitación a  los servidores públicos de la entidad, con el fin de  fortalecer los procesos de gestión documental y preservar la memoria institucional</t>
  </si>
  <si>
    <t>En el mes de Julio se continúa con la implementación del expediente virtual en todas las dependencias de la Unidad, en la actualidad se adelantan jornadas de apoyo para la creación de los diferentes expedientes  conforme lo establecen las TRD</t>
  </si>
  <si>
    <t xml:space="preserve">En el mes de Julio se   asiste al Archivo de Bogotá mesa de trabajo para focalizar la elaboración del Manual  conforme lo establece la Guía " Programas del Sistema Integrado de Conservación", del Archivo de Bogotá. </t>
  </si>
  <si>
    <t>Se realizó reunión el 19 de julio de 2017, para tal efecto el equipo de Atención al Ciudadano inició con el compromiso de revisión del Manual de Procesos y Procedimiento para aportar posibles cambios al mismo.</t>
  </si>
  <si>
    <t>Se continúa con las  adecuaciones físicas  programadas  para el  edificio sede calle 53, adicionalmente se está trabajando baterías de baño del sótano, en las áreas del primer piso de  la Casita, generando bienestar para los funcionarios, contratistas y visitantes de la entidad.</t>
  </si>
  <si>
    <t>En el mes de julio se realizaron las siguientes actividades: Ajustes al sistema solicitados por gestión documental, administración de usuarios, habilitación de permisos, traslado de usuarios, traslado de carpetas, inducción y reenducción a funcionarios y contratistas, realizar los soportes y mantenimientos solicitados por los usuarios de Contratación Sisco, Plan Anual de Caja, Presupuesto Distrital Predis, Sistema de Personal Nomina PErno, sistema de almacen SAE, sistema de dministración de Inventarios SAI y Terceros, Contabilidad Limay, Tesoreria Opget.</t>
  </si>
  <si>
    <t>Se realizara un derivado del Contrato Interadministrativo 350 de 2016. Avance: estudios previos en revisión por la Subdirección Asuntos Legales</t>
  </si>
  <si>
    <t>Con la adición de la orden de compra  No. 16692, se cubren los requerimientos de las subdirecciones y oficinas de la Entidad</t>
  </si>
  <si>
    <t>El software de impresión muestra las impresiones que realiza cada dependencia por páginas: Subdirección Administrativa: 16440, Subdirección RBL: 13407, Subdirección Asuntos Legales: 12790, Subdirección SFAP: 7637, Subdirección Disposición Final: 7149, Subdirección Aprovechamiento: 6258, Dirección General: 4555,  Oficina Asesora de Planeación: 3407, Oficina Tic: 2428, Archivo gestión documental: 2237, Correspondencia: 2188, Relaciones Gobierno: 1999, Oficina de Comunicaciones_color: 1849, Oficina de Control Interno: 1366,  Dirección General_color: 1167, Subdirector Aprovechamiento (Jefe): 379, Grupo Innovación_color: 207, Datacenter: 124, Oficina de Comunicaciones_Plotter: 86, Subdirección Aprovechamiento_Plotter: 35</t>
  </si>
  <si>
    <t>Se actualiza la Ficha de Caracterización de la Localidad de Chapinero con la última información suministrada por parte de las demás subdirecciones de la entidad, actualizándose también la información histórica de esta, se realizó la ficha de caracterización de Bogotá D.C. con la información dada por las subdirecciones hasta el mes de junio de 2017 o entidades competentes, se comienza a estructurar la ficha de caracterización de la Localidad de Ciudad Bolívar.                                                                                                                     Se actualiza constantemente la base de datos de las acciones de la entidad, que se reportan en las redes sociales, se realiza una geocodificación manual de los puntos de la ciudad en los cuales la UAESP está generando impacto, esta a su vez sevirá de herramienta para la entidad para mostrar la cobertura real de nuestras acciones en las diferentes localidades.</t>
  </si>
  <si>
    <t>La información recibida de las demás subdirecciones durante este mes se consolida, verifica y actualiza en las diferentes fichas que se realizan, como son Localidad de Chapinero, Localidad de Ciudad Bolívar y Bogotá D.C., con lo que se lleva el historial de indicadores que se manejan en la entidad. Se actualiza la base de datos de las acciones realizadas por la entidad de manera diaria, vinculando las acciones que se publican en redes sociales por localidades, fecha de realización y resultados, mostrándose estas también en las diferentes fichas.</t>
  </si>
  <si>
    <t xml:space="preserve">Estructura la propuesta de modificación de la resolución 612 de 2014, creando el Modelo de Transformación Organizacional, actualización de las normatividad que aplica a la gestión institucional.
Dentro del rediseño de los procesos, se construyó las cadena de valor del proceso Gestión Financiera
Se continuó con la elaboración de la matriz de control de la operación del Modelo de Transformación Organizacional en cumplimiento con los requisitos de la Iso 9001: 2015.
</t>
  </si>
  <si>
    <t>No presenta avances en la gestiòn.</t>
  </si>
  <si>
    <t>Este hito fue cumplido en el mes de abril con la elaboraciòn del proyecto con los lineamientos para el aprovechamiento eficiente de los residuos sólidos producidos en las entidades distritales, el  cual se remitió  con radicado no. 20171000048081 del 24 de abril de 2017 a la Secretaría de Habitat.</t>
  </si>
  <si>
    <t>Se realizaron los tramites correspondientes ante la Secretaria de Hacienda para el traslado de los recursos,  se radicaron las resoluciones a la subdireccion de Asuntos legales para la respectiva revision del proceso para el pago.</t>
  </si>
  <si>
    <t>En el mes de julio se continuarón las acciones de capacitación para usuarios del servicio de aseo de la ciudad para un total de 386 personas concientizadas en  Manejo Integral de Residuos. Así mismo se trabajó de manera coordinada con IDARTES en el Festival Rock al parque realizando labores de sensibilización con una organización recicladores, al ser un evento masivo no se da un número exacto puesto que fue una estrategia de divulgación.  Con respecto a la campaña con la EAAB se cuenta con los permisos para la instalación de astas en diferentes puntos de la ciudad. La información la está consolidando la Oficina de Asesora de Comunicaciones.</t>
  </si>
  <si>
    <t>Se viabilizaron para compra dos nuevas bodegas una en la localidad de Antonio Nariño y otra en la Localidad de los Martires, se realizo la propuesta de ajuste presupuestal para realizar la compra.</t>
  </si>
  <si>
    <t>En el mes de julio a travès de la Resoluciòn 356 de 2017, se incluyeron 117 Recicladores de Oficio que presentaron solicitud de inclusión, fueron debidamente verificados en campo y avalados por los gestores de las localidades.
*Se realizaron 4 correcciones en nùmero de cèdula y nombre.
*1 retiro por voluntad propia.
* 1700 retiros por actualizaciòn del Regisro Unico de Recicladores de Oficio-RURO, discriminadas así:
a. 932 cédulas canceladas por la Registraduría bajo los siguientes conceptos:
1.      Fallecidos: 525 registros
2.      Doble cedulación: 8 registros
3.       Falsa identidad: 1 registro
4.      Suspendidas por pérdida de derechos políticos: 398 registros
 b. 719 cédulas de ciudadanía no se encuentran en el archivo nacional de identificación.
 c. 49 cédulas de ciudadanía no coinciden con nombre, apellido o nombre y apellido.</t>
  </si>
  <si>
    <t xml:space="preserve">seguimiento mes de Julio PROCESOS:
 Levantamiento de las redes eléctricas existentes y propuesta de diseños de las redes eléctricas, de acuerdo a la normatividad vigente y aplicable, para cada uno de los Cementerios de propiedad del Distrito Capital -Norte, Sur, Central y Parque Serafín -  EL CONTRATO SE ADJUDICO Y FIRMO CON LA EMPRESA NC INGENIERÍA CONSULTORÍA E ITERVENTORÍA.
La construcción e instalación del sistema de apantallamiento para la protección externa contra descargas eléctricas atmosféricas en el área de los hornos crematorios del Cementerio Distrital del Sur y del Cementerio Distrital del Norte, de acuerdo con la normatividad vigente aplicable. - YA SAL, APROBO LA ULTIMA VERSIÓN DE LOS PLIEGOS.
Adquirir SIETE (7) UPS 1000 VA FORZAR/500W 4 SALIDAS para los componentes electronicos y los equipos de monitoreo de los hornos crematorios de propiedad del Distrito Capital. - SE REALIZO POR MEDIO DE ORDEN DE COMPRA CON LA EMPRESA - COMERCIALIZADORA SA ALKOSTO.
</t>
  </si>
  <si>
    <t>Respecto de acciones orientadas a la Promoción y Divulgación de los servicios funerarios y los subsidios, se realizaron las siguientes actividades. 
 - Gestión  y articulación interna con oficina asesora de comunicaciones para elaboración /ajustes piezas comunicativas y estrategia socialización subsidios funerarios con base en ajustes a puntaje sisben realizado por la SSFAP  (revisión y gestión de Vo Bo a pieza comunicativa;  remisión de información de insumo a comunicado de prens aprograma subsidios con datos de otorgados 2016 y 2017 corte a julio 2017; revisión y validación vídeo institucional). 
- socialiazacion ajuste puntaje sisben - Secretaria distrital de salud</t>
  </si>
  <si>
    <t xml:space="preserve">Por solicitud del grupo ambiental de la SSFAP, la Interventoría en el marco del seguimiento desarrollado al trámite silvicultural bajo radicado UAESP 2017-700- 014401-2 realizo solicitud de acción correctiva SAC 012-17 al concesionario para conocer el estado actual del trámite, como también las actuaciones y gestiones realizadas por el operador para su desarrollo, al respecto bajo radicado UAESP 2017700018202-2 la interventoría requiere nuevamente al operador da inicio al desarrollo de actividad en el marco del trámite suilvicultural. Por ultimo Subdirección se encuentra a la espera de la respuesta y pronunciamiento sobre el particular por parte del operador. </t>
  </si>
  <si>
    <t xml:space="preserve">Se estan adelantadando los estudios previos para realizar  la contratación en el mes de septiembre de dos profesionales  en derecho y psicologia para cada uno de los 4 cementerios del Distrito, con el fin de brindar a la población en vulnerabilidad asesoria en los  servicios de tramites legales y manejo del duelo. 
De esta manera  lograremos aumentar en 8 la cantidad de servicios funeraios integrales en los cementerios de propiedad del Distrito. 
</t>
  </si>
  <si>
    <t xml:space="preserve">Se ha fortalicido el seguimiento y control a las actividades del componente de Hornos al contrato de Concesión 311, toda vez que se hacen con mas rigurosidad las lecturas y las pruebas.
Por lo anterior el cumplimiento de obligaciones y actividades del contrato de  Interventoria, es satisfactorio. 
</t>
  </si>
  <si>
    <t xml:space="preserve">El grupo de supervisión directa del servicio funerario, ha sostenido mesas de trabajo en conjunto con la interventoria y el operador, con el fin de estructurar un aplicativo con nuevos desarrollos que remplazaria el actual SYSACHY,  que permita un mejor enlace , seguridad y seguimiento de la información que registra el operador de la concesión del contrato 311 de 2013.
</t>
  </si>
  <si>
    <t>La SSFAP en conjunto con la OAP revisó el reporte de éste producto, en razón a las dificultades presentadas frente a la cantidad de 'Veinte mil (20.000) luminarias remodeladas (normalizadas) y/o modernizadas (Led) en parques y vías principales y secundarias en el mes,  recibida por parte de la interventoría, quien la aporta en la tercera de cada mes. En ese sentido, el compromiso corresponde a reportar este avance en cuanto se disponga de esta información de manera confiable. No obstante, se refleja en este reporte el porcentaje de avance correspondiente por cuanto se adelantó la gestión encaminada a obtener el producto programado.</t>
  </si>
  <si>
    <t xml:space="preserve">“Durante el mes de junio de 2017, la Interventoría de alumbrado público reporto a través de las 14 cuadrillas de inspección nocturna un total de 13.797 fallas, de las cuales 12.160 fallas correspondían a luminarias apagadas.  
Adicionalmente, es preciso indicar que durante el mes de junio de 2017, se atendieron por parte del operador del servicio de alumbrado público un total de 11.652 órdenes de trabajo, de las cuales 8.122 órdenes de trabajo fueron atendidas en menos de 72 horas, para un porcentaje de atención en menos de 72 horas del 69,70%.  
En cuanto al porcentaje de avance del contrato de Interventoría No. 334 de 2017, se tiene con corte al 30 de junio de 2017 un total de 16,11%”.
</t>
  </si>
  <si>
    <t xml:space="preserve">
Para el mes de Julio se realizaron las siguientes actividades:
Seguimiento al estado de avance de los proyectos piloto y recopilacion de Informacion en Matriz diseñada para tal fin.
Etapa 1 de mediciones de las diferentes tecnologias a prueba
Agendamiendo con proveedores para analizar la viabilidad de implementar nuevos proyectos
Mesas de Trabajo con CODENSA/INTERVENTORIA/PROVEEDORES para validar estado de los pilotos y definir lineas de accion.</t>
  </si>
  <si>
    <t xml:space="preserve">. El documento PMRRA del predio Yerbabuena se radicó en la SDA el 21 de julio para evaluación y aprobación. 
. Se inició con la elaboración de los estudios previos, analisis de sector y estudio de mercado para la contratación por licitación de la implementación del PMRRA. 
.Se continua a la espera de la aprobación de la CAR del plan de inversiones del 1%. </t>
  </si>
  <si>
    <t xml:space="preserve">Los Estudios previos del proceso ya están formulados para radicación final en la SAL.
El estudio de mercado a la fecha no ha podido consolidarse, en espera de recibir las cotizaciones por parte de los interesados. 
El CDP ya se solicitó. </t>
  </si>
  <si>
    <t xml:space="preserve"> Proyectos en ejecución:
*Se realizan los comités tecnicos de los convenios 373/16, 375/16 y 377/16 con el fin de hacer seguimiento a las actividades contractuales y de acordar los mecanismos de convocatoria para las inscripciones de nuevos beneficiarios para el 2do semestre del año. 
*Contrato 376/16:  en etapa de liquidación 
* Contrato 380/16:  en etapa de liquidación - La obra fue entregada a la comunidad quienes argumentan no estar de acuerdo con lo realizado.
* Contrato 381/16:  en etapa de liquidación - Las obras fueron entregadas a los líderes de la comunidad de los 3 barrios (Mochuelo Bajo, Mochuelo Alto de CB y el barrio Granada de Usme) donde se contruyeron los gimnasios biosaludables. 
Proyectos en formulación
* Los CDP de los procesos vigencia 2017 ya fueron solicitados. 
* El convenio con la UPN fue aprobado en comité de contratación. El proceso está listo para iniciar con el trámite de firmas de las partes. 
* La minuta del convenio con la UNAD se firmó por parte de la UAESP y se envío a firmas por parte de la UNAD.
* La carpeta contractual del convenio con la Distrital se radicó en la SAL
* Los Estudios previos del proyecto de aprovechamiento con la Universidad Nacional siguen en etapa de formulación y ajustes por las partes. 
* El contrato con Canal Capital se firmó el 23 de julio de 2017 
* El convenio marco con el Acueducto está en etapa de formulación. 
</t>
  </si>
  <si>
    <t>Se esta a la espera de la respuesta de la CAR para continuar con el trámite respectivo.</t>
  </si>
  <si>
    <t xml:space="preserve">Catastro Distrital hace entrega de los 9 avalúos que se enviaron a elaborar. Sin embargo, una vez el avaluador del grupo de predios los revisa, determina que es necesario la corrección de los mismos. Para ello se solicitó una reunión con Catastro a fin de aclarar los items que econtramos erróneos.
Se están tramitando las actas de Acuedo Social para las personas (Beneficiarios) que se acogan a la enajenación voluntaria. </t>
  </si>
  <si>
    <t>Se han comprado las escrituras de algunos de los 20 predios priorizados, pero por tema de falta de presupuesto en caja menor, las compras se detuveron.</t>
  </si>
  <si>
    <t>*Para el mes de Julio la interventoría estuvo a la espera de oficializar la aprobación del Plan de Relaciones con la Comunidad del prestador EAB.
Se realizó apoyo al equipo de RBL en la primera Mesa de Puntos Críticos, con al la asistencia de los gestores sociales de los operadores/prestadores, la interventoría Inter Capital, La secretaría de Ambiente y las alcaldías locales. 
Para el mes de julio el equipo de gestión social participó en diferentes espacios interinstitucionales  (Comisión Ambiental Local (CAL), JAL, en las localidades de  Candelaria, Rafel Uribe Uribe, Antonio Nariño, Martires y  Bosa.  
En cuanto a la temática de comparendo ambiental durante el mes de julio se realizaron  22 reuniones y/o capacitaciones a la comunidad en general , funcionarios públicos, militares, comercio y Policia Metropolitana de Bogotá sobre los comportamientos inadecuados por la comunidad  del mnejo de residuos solidos, estas papacitaciones lograron reunir a 377 ciuddanos.</t>
  </si>
  <si>
    <t>Se inició la estructuración de los estudios previos</t>
  </si>
  <si>
    <t>3. El contrato 354/2017, se liquidó y está a la espera de radicación en IDIGER para pago total.
4. Se encuentra en estructuración el nuevo plan de acción del Convenio 006 de 2015 .</t>
  </si>
  <si>
    <t xml:space="preserve">Se publicó el proyecto de pliegos   de la lictación Pública 002 de 2017  en SECOV II, el 11 de agosto de 2017 </t>
  </si>
  <si>
    <t xml:space="preserve">Diseño de pieza, publicación y divulgación de la Celebración día del conductor. Realización de Episodio II del 2017.Publicación del Boletín No. 12 con fecha de 31 de julio de 2017. Se terminó la grabación de los contenidos del noticiero. 
Se dio inicio al proceso de edición. </t>
  </si>
  <si>
    <t xml:space="preserve">Conceptualización evento Episodio
Conceptualización evento con grandes superficies 
conceptualización evento Día del Espacio Público Coordinación de un evento "Episodio".Acompañamiento y coordinación en tres (3) jornadas ludico deportivas realizadas en el Centro Multipropósito sector la Isla, vereda Mochuelo Alto localidad de Ciudad Bolivar. 2) Acompañamiento en jornada de Recuperación y Embellecimiento en monumento a los Heroes y zonas aledañas el día 8 de julio.  4) Se realiza acompañamiento en el RSDJ en jornada de arborización en la rotonda de la quebrada EL ZORRO en los predios del RSDJ. 5) Se realiza acompañamiento en jornada de evaluación y diagnóstico de problemas ambientales en Ciudad Tintal, localidad de Kennedy. 6) Se realiza acompañamiento en jornada de medicion de iluminancia al piloto de iluminacion LED con Telegestion en parque San Luis. 7) Se realiza acompañamiento en localidad de Usme y Ciudad Bolivar sobre entrega oficial a la comunidad de Gimnasios Biosaludables.Materialización de Alianza con la Alcaldía Local de Antonio Nariño </t>
  </si>
  <si>
    <t xml:space="preserve">Diseños para redes para concurso "Máxima velocidad - Mintic": Banner web, gráficas redes. 
Banner para web e invitaciones para evento "Bogotá limpia 20k"
publicación boletín"EMBELLECIENDO A LOS HEROES"; publicación boletín sobre jornada de arborizacion en quebrada El Zorro; publicación boletín sobre jornada de seguimiento y monitoreo al piloto de control de iluminacion por sistema Telegestion "BOGOTA, HACIA UN NUEVO MODELO DE ILUMINACIÓN". publicación boletín sobre jornada de entrega de Gimnasios Biosaludables a comunidad de Mochuelo Bajo, Mochuelo Alto. 
• 660 Publicaciones en Twitter
• 34 Publicaciones en Facebook
• 1 publicación en Instagram
Se diseñó maqueta de audio sobre cultura ciudadana frente al tema de aprovechamiento de materiales reciclables, haciendo énfasis en el papel de las recicladoras de oficio madres cabeza de hogar.
• 150 Seguidores nuevos en Twitter
• 10 seguidores nuevos en Facebook
• 6 Seguidores nuevos en Instagram
</t>
  </si>
  <si>
    <t xml:space="preserve">Continuamos en la creación de la campaña de aprovechamiento para la ciudadanía, se han realizados diagnósticos y conceptualización para la campaña. 
Recorrido con el medio de comunicación Canal Capital sobre cubrimiento de la jornada de recuperación y embellecimiento del Monumento a los Heroes y zonas aledañas. </t>
  </si>
  <si>
    <t>Agosto</t>
  </si>
  <si>
    <t>Administración de usuarios, habilitación de permisos, traslado de usuarios, traslado de carpetas, inducción y reenducción a funcionarios y contratistas, realizar los soportes y mantenimientos solicitados por los usuarios de Contratación Sisco, Plan Anual de Caja, Presupuesto Distrital Predis, Sistema de Personal Nomina PErno, sistema de almacen SAE, sistema de dministración de Inventarios SAI y Terceros, Contabilidad,  ajustes al sistema solicitados por gestión documental, Limay, Tesoreria Opget.</t>
  </si>
  <si>
    <t>Junto con la Oficina Asesora de Comunicaciones se definieron algunos parametros para organizar la información en la intranet, y clasificarla</t>
  </si>
  <si>
    <t>Se realizara  derivado N. 5 del Contrato Interadministrativo 350 de 2016. Avance: estudios previos en revisión por la Subdirección Asuntos Legales</t>
  </si>
  <si>
    <t>El software de impresión muestra las impresiones que realiza cada dependencia por páginas: Administrativa 4162, Alumbrado_y_Funerarios 2363, Aprovechamiento 2040, Archivo Gestión Documental 1096, Asuntos_Legales 3576, Comunicaciones Color 455, Control Interno 317, Correspondencia 625, Dirección General Color 183, Dirección General 828, Disposicion_Final 1922, HP Datacenter 55, Impresora 362, Innovacion_Color 108, Jefe, Aprovechamiento 146, Oficina TIC 848, Planeacion 598, Plotter Aprovechamiento 28, Plotter Comunicaciones 65, RBL 4500, Relaciones Gobierno 635,  (en blanco) 2110, Total general 27022.</t>
  </si>
  <si>
    <t xml:space="preserve">• Recuperación de espacio público del sector de María paz en la localidad de Kennedy. 
• Apoyo a marcación de árboles sujetos a poda en atención a la visita del Papa a la Ciudad de Bogotá. 
• Apoyo a la recolección de todos los residuos encontrados en la ciudad de Bogotá especialmente en la Calle 26, Avenida Circunvalar, Parque Simón Bolívar, Plaza de Bolívar y nunciatura en atención a la visita del papa. 
• Jornada de limpieza en el parque principal, iglesia y vías públicas del Barrio Cortijo (carrera 11 con Calle 80). 
2. Igualmente, se realizó seguimiento a la operación en cuanto a los componentes de Recolección, Barrido y Limpieza- RBL, en diferentes zonas de la ciudad:
 Recorrido secretaria de Gobierno en la localidad de San Cristóbal. 
 Calle 57 a 66 entre la Av. Caracas y Carrera 17.
 Monumento de los Héroes, Calle 80.
 Seguimiento a la operación en la Calle 26, Avenida Circunvalar en atención a la visita del papa a la ciudad. 
 Seguimiento a la operación Parque Simón Bolívar, Plaza de Bolívar y Nunciatura en atención a la visita del papa a la Ciudad. 
 Calle 72 a Calle 80, Barrio 12 de Octubre. 
3. En cuanto a puntos críticos se adelantó lo siguiente: 
Se realizó seguimiento a los puntos críticos que se encontraban en la ruta que tomaría el papa en la visita a Bogotá, y se procedió a requerir al operador para recuperar dichos puntos y generar un área limpia.
</t>
  </si>
  <si>
    <t>Se continua con  la estructuración de los estudios previos,  se definió que por el tema presupuestal, este proceso se publicará en la proxima vigencia.</t>
  </si>
  <si>
    <t>1. El contrato 354/2017, se liquidó.
2.En el mes de agosto se adoptó el plan de acción del Convenio 006/2015.</t>
  </si>
  <si>
    <t>Cumplido</t>
  </si>
  <si>
    <t>31/08/2017: El día 2 de agosto de 2017, la Oficina Asesora de Comunicaciones de la Unidad, diseñó los textos de las piezas para continuar con el proceso de sensibilización del Manual de Políticas para la Prevención del Daño Antijurídico. En dicho deocumento denominado "textos para piezas Manual de Prevención del Daño Antijurídico", se incorporaron 9 interrogantes con sus correspondientes respuestas, con las cuales se abordan los temas más relevantes en materia de prevención del daño antijurídico.
El 18 de agosto de 2017, la Oficina Asesora de Comunicaciones, entregó el diseño de las 9 piezas para llevar a cabo la sensibilización del Manual de Políticas para la Prevención del Daño Antijurídico.
Posteriormente, el día 29 de agosto de 2017, se elaboró el calendario para la sensibilización de cada una de las piezas, actividad que se llevará a cabo entre el 30 de agosto y el 26 d septiembre de 2017.
Finalmente, el día 30 de agosto de 2017, se sensibilizó la prinera pieza denominada "Conoce el Manual Antijurídico  - Parte 1, cuyo primer interrogante es: ¿Cuál es el propósito fundamental de las políticas de prevención del daño antijurídico? 
OE: Con el desarrollo de la sensibilización de los principales aspectos del Manual para la Prevención del daño Antijurídico, se logra una mejor comprensión por parte de los funcionarios de la UAESP, de las políticas institucionales de prevención al daño antijurídico, mitigando de esta manera, las posibilidades de la instauración de demandas en contra de la Entidad.
MPD: Con la La formulación del Manual de Políticas para la Prevención del Daño Antijurídico, se fortelece el Proceso de Gestión de Asuntos Legales del Sistema Integrado de Gestión de la Unidad, toda vez que con la sensibilización de los aspectos anteriormente mencionados, se logra que los funcionarios conozcan el impacto de los procesos judiciales, en los cuales la Unidad es sujeto procesal, concientizando así al personal de la Unidad, de la importancia de conocer el contenido de dicho manual.</t>
  </si>
  <si>
    <r>
      <t xml:space="preserve">31/08/2017: Entre las asesorías prestadas por la Subdirección de Asuntos Legales a las diferentes dependencias durante el mes de agosto de 2017, destacan las siguientes: </t>
    </r>
    <r>
      <rPr>
        <b/>
        <sz val="8"/>
        <color theme="1"/>
        <rFont val="Calibri"/>
        <family val="2"/>
        <scheme val="minor"/>
      </rPr>
      <t>1. El 15 de agosto de 2017</t>
    </r>
    <r>
      <rPr>
        <sz val="8"/>
        <color theme="1"/>
        <rFont val="Calibri"/>
        <family val="2"/>
        <scheme val="minor"/>
      </rPr>
      <t>, se apoyó a la Subdirección de Recolección, Barrido y Lmpieza, en el contenido del anexo técnico del análisis del mercado del proceso de la interventoría del esquema de aseo. En dicha reunión se recomendó por parte de la Subdirección de Asuntos Legales, ajustar los profesionales de RBL, a nivel técnico y modificar las motos que se solicitaron de 250 cm</t>
    </r>
    <r>
      <rPr>
        <sz val="10"/>
        <color theme="1"/>
        <rFont val="Calibri"/>
        <family val="2"/>
        <scheme val="minor"/>
      </rPr>
      <t xml:space="preserve">2. Se verificaron compromisos anteriores y se resaltó que los ajustes deben realizarse de maner inmediata, para poder llevar a cabo el proceso de selección. </t>
    </r>
    <r>
      <rPr>
        <b/>
        <sz val="8"/>
        <color theme="1"/>
        <rFont val="Calibri"/>
        <family val="2"/>
        <scheme val="minor"/>
      </rPr>
      <t>2.</t>
    </r>
    <r>
      <rPr>
        <sz val="8"/>
        <color theme="1"/>
        <rFont val="Calibri"/>
        <family val="2"/>
        <scheme val="minor"/>
      </rPr>
      <t xml:space="preserve"> </t>
    </r>
    <r>
      <rPr>
        <b/>
        <sz val="8"/>
        <color theme="1"/>
        <rFont val="Calibri"/>
        <family val="2"/>
        <scheme val="minor"/>
      </rPr>
      <t>El 29 de agosto de 2017</t>
    </r>
    <r>
      <rPr>
        <sz val="8"/>
        <color theme="1"/>
        <rFont val="Calibri"/>
        <family val="2"/>
        <scheme val="minor"/>
      </rPr>
      <t xml:space="preserve">, se acompañó a la Subdirección de Disposición Final, en la estructuración de documentos previos relacionados com el concurso de méritos para contratar el estudio - diagnóstico para la gestión social del RSDJ. Se observó que el estudio previo está diseñado en un 95%. No obstante, se efectuaron unas recomendaciones que requieren el ajuste de tanto del estudio del mercado, como del estudio del sector.  </t>
    </r>
    <r>
      <rPr>
        <b/>
        <sz val="8"/>
        <color theme="1"/>
        <rFont val="Calibri"/>
        <family val="2"/>
        <scheme val="minor"/>
      </rPr>
      <t>3.</t>
    </r>
    <r>
      <rPr>
        <sz val="8"/>
        <color theme="1"/>
        <rFont val="Calibri"/>
        <family val="2"/>
        <scheme val="minor"/>
      </rPr>
      <t xml:space="preserve"> Finalmente, el mismo </t>
    </r>
    <r>
      <rPr>
        <b/>
        <sz val="8"/>
        <color theme="1"/>
        <rFont val="Calibri"/>
        <family val="2"/>
        <scheme val="minor"/>
      </rPr>
      <t>29 de agosto de 2017</t>
    </r>
    <r>
      <rPr>
        <sz val="8"/>
        <color theme="1"/>
        <rFont val="Calibri"/>
        <family val="2"/>
        <scheme val="minor"/>
      </rPr>
      <t>,la Subdirección de Asuntos Legales, acompañó a la Subdirección Administrativa y Financiera, en el proceso de selección que tiene por objeto contratar los servicios de apoyo a la gestión logística de las actividades programadas en el Plan de Bienestar y en el Plan Institucional de Capacitacioón - PIC, dirigidos a los funcionarios y a sus familias. 
OE: Con el desarrollo de la anterior actividad,  se fortalece la gestión contractual de la Unidad,  pues con el acompañamiento que brinda la Subdirección de Asuntos Legales a las diferentes dependencias, se mitiga la posibilidad de la presencia de errores en la estructuración de los documentos previos asociados a los diferentes procesos de selección que inicia la Unidad, situación que impacta positivamente el cumplimiento del objeto minisonal de la UAESP. Además, se direcciona adecuadamente cada proceso de selección, según la naturaleza de los diferentes objetos contractuales.
Así mismo, se apoya al cumplimiento del plan distrital de desarrollo, así:
PDD: Se optimiza la aplicación del manual de contratación de la Unidad, mitigando la probabilidad de la presencia de inconsistencias en el texto de los diferentes documentos que son elaborados en el trámite de la gestión contractual al interior de la Unidad, reduciendo los tiempos de respuesta por parte de la Subdirección de Asuntos Legales.</t>
    </r>
  </si>
  <si>
    <t>31/08/2017: El 31 de agosto de 2017, Se llevó a cabo jornada de inducción, en la cual se abordó el tema de la liquidación de los contratos y de las actuaciones administrativas - incumplimiento de contrato. Así mismo, se trató el tema de  la generación del paz y salvo, pues esta responsabilidad ahora se encuentra en cabeza de los supervisores.
OE: Se potencializan las capacidades y habilidades de los funcionarios que al interior de la UAESP, tienen bajo su responsabilidad, el desarrollo de la gestión contractual. 
De la misma manera, con la participación de dichos funcionarios y contratistas en el desarrollo de las diferentes charlas, se coloca bajo su conocimiento las conductas que pueden ser objeto tanto del inicio de procesos disciplinarios, como de las que pueden ser objeto de la comisión de delitos, mitigando de esta manera, la presencia de actos corruptivos en la contratación que adelanta la Unidad.</t>
  </si>
  <si>
    <t>31/08/2017: La versión 4 del Procedimiento Disciplinario Ordinario, se encuentra para aprobación de la Oficina Asesora de Planeación.
Con el desarrollo de la anterior actividad, se apoya a la meta plan de desarrollo (PDD), por cuanto se logra la permanente actualización del Proceso Disciplinario Ordinario, garantizándose de esta manera su adecuada aplicación.</t>
  </si>
  <si>
    <t>Para el mes de agosto no se tenía programadas  actividades</t>
  </si>
  <si>
    <t>Se elaboró la propuesta preliminar para la actualizar el modelo propio de evaluación del desempeño, el cual está en revisión para su   envío a la CNSCD. No se reporta avance por cuanto el porcentaje de cumplimiento está sujeto a la entrega del documento ajustado y aprobado</t>
  </si>
  <si>
    <t>-se continúa con las pruebas de causación de  Ordenes de  Pago , pruebas de generación de planillas, reportes con fuentes de financiación, radicación de planillas, detalle de pago y abono en cuenta.                                                                                                                                                                                                                     - Se generó archivo para cargue de saldos a junio 2017                                                                                                                     - prueba de registro presupuestal .                                                                                                                                                                - Se solicitó creación de terceros                                                                                                                                                                       - Se continuó con las mesas de trabajo semanales, con el fin de  realizar seguimiento al cronograma de migración contables Helisa-Sicapital(02/08/201, 04/08/2017, 10/08/2017,17/08/2017,28/08/2017)                                                                                                                                                         - Se realizo seguimiento de la Depuración de rubros con el fin de presentar saldos iniciales  (18/08/2017).</t>
  </si>
  <si>
    <t>- 11 /08/2017 se revisó el procedimiento de Talento humano  de conformidad con los requerimientos enviados por DDC                                                                                                                                                                 '-  24/08/2017 se revisó procedimiento de contabilidad                                                                                                                       '- 22/08/2017 se modificó el procedimiento de liquidación de nomina                                                                               '- 28/08/2017 se envió a la Oficina de planeación el procedimiento de caja menor para la respectiva revisión, aprobació y publicación.</t>
  </si>
  <si>
    <t>En el mes de agosto  se continúo con la implementación del expediente virtual en todas las dependencias de la Unidad.</t>
  </si>
  <si>
    <t>Se continúa con el proceso para la elaborar el  manual de conservación documental</t>
  </si>
  <si>
    <t>En el mes de agosto por  medio de acta de reunión,  se evidencia que el  avance de verificación del Manual de Procesos y Procedimientos de Atención al Ciudadano está en el punto 8  denominado “Lineamientos o políticas de operación”</t>
  </si>
  <si>
    <t>'La meta se encuentra cumplida a  la fecha.</t>
  </si>
  <si>
    <t>Se realizó cambio de pisos al sotano en el área de casitas, de igual manera  se  cambio de cielo raso y las luminarias por lamparas led;  se continua  trabajando en las baterías de baño del sótano, generando bienestar para los funcionarios, contratistas y visitantes de la entidad.</t>
  </si>
  <si>
    <t>A la fecha de cierre de este informe no se ha recibido la informaciòn de las PQR por parte de la Subdireccion Administrativa y Financiera. Por lo cual no se genera avance en la descripcion cuantitativa.</t>
  </si>
  <si>
    <t>* Seguimiento a los requerimientos efectuados por los entes de control - se envia con radicado No. 20171100044203 del 11 de agosto de 2017. 
Este seguimiento aporta a la meta del plan de desarrollo ya que la Unidad esta verificando los tiempos de respuesta de la solucitudes preswentadas por loe Entes de control y los ciudadanos, generando el fortalecer la gestión pùblica</t>
  </si>
  <si>
    <t>* Se publicaron las siguientes Auditorias:
- Informe Auditoria Gestión de Bienes en el Relleno sanitario No. 20171100038313
- Informe Seguimiento Implementacion Nuevo Marco Contable No. 20171100040173
* Se realizo el Informe Seguimiento Mapas de Riesgo por proceso Radicado No. 20171100038303
Estas Auditorias y Seguimientos tienen una insidencia significativa en el cumplimiento de la meta Plan de Desarrollo, ya que son herramientas con la que cuenta la Unidad para fortalecer el SIG.</t>
  </si>
  <si>
    <t xml:space="preserve">* informe de Austeridad del Gasto del primer semestre de 2017, el cual fue radicado con el No. 20171100037463 y publicado en la página web de la Unidad.
* En el mes de agosto se envio a la Oficina Asesora de Planeación el informe de avence del Plan de Acción de la OCI.
Los informes de Ley publicados por la OCI aportan al cumplimiento de la meta plan de Desarrollo, ya que al ser publicados evidencian la Transparencia, gestión pública y servicio que se presta a la ciudadanía.
</t>
  </si>
  <si>
    <t>* Se adjudico el estudio técnico  de caracterización a través del concurso de méritos No. UAESP.CM-02-2017, al Consorcio NCU.
Por otra parte en el mes de agosto se comenzó con la fase I "caracterización de residuos sólidos en la fuente",  con el primer informe de plan de muestreo, plan de trabajo y cronograma para realizar la caracterización  de residuos por generador.
*En relación con la adquisición de básculas  se elaboraron los estudios previos para la contratación.
* Adquisición de computadores  el proceso se encuentra a cargo de la Oficina de TICS.</t>
  </si>
  <si>
    <t>En el mes de agosto se realizó cdp y   resolución de pago para la sustitución de vehículos de tracción animal, la cual fue enviada a la Subdirección Administrativa y Financiera.</t>
  </si>
  <si>
    <t>En el mes de agosto se modificaron los estudios previos para la contratación de la dotación de uniformes, la cual va hacer publicada en el mes de septiembre.</t>
  </si>
  <si>
    <t xml:space="preserve"> A través de jornadas de capacitación se concientizaron 1543 personas distribuidas de la siguiente manera: Talleres para usuarios del servicio localidades: 4 Usaquén 58 personas, 4 Chapinero 30 personas, 1 Santa Fé 30 personas, 1 Bosa 68 personas, 1 Kennedy 59 personas para un total de 194 personas. Entidades de caracter nacional 2 con la asistencia de 62 personas, 1 colegios asistencia de 55 personas. 1 universidad 28 personas participantes; 1 evento sensibilización en Cementerio de Sur: 63 personas.Estrategia puerta a puerta en la localidad de Suba 41 personas, San Cristobal estimado 500 personas y Barrios Unidos estimado 600 personas. Se está pendiente de la instalación de astas como campaña distrital a través del Convenio 340/16 UAESP-EAAB.</t>
  </si>
  <si>
    <t>Se viabilizaron predios para coroteros en la localidad de Maria Paz.
Se iniciaron los estudios de titulos de los predios localizados en Maria Paz  (Kennedy)  para  ECAs y coroteros y  los localizados en Martires.
Esta en curso el concurso de méritos CM-04 para la eleboracion de los diseños para la ECA de La Alqueria en Kennedy.
Se presento ante SDHT proyecto para la modificacion del decreto 620 de 2007 para armonizarlo con el decreto nacional 596 de 2016, y posterior inclusion en el POT.</t>
  </si>
  <si>
    <t>No reporta avance en la gestión</t>
  </si>
  <si>
    <t>En el mes de agosto se realizaron jornadas de carnetización para la población recicladora de oficio en la cual se carnetizaron 6950 personas.</t>
  </si>
  <si>
    <t xml:space="preserve">'seguimiento a procesos mes de Agosto:
ACTUALIZACIÓN APLICATIVO SUIF:  'LOS ESTUDIOS PREVIOS SE ENCUENTRAN EL VERIFICACIÓN Y APROBACIÓN DE LA SUB DE SSFAP, PARA SU POSTERIOR RADICACIÓN EL LEGALES.
APANTALLAMIENTO:  EL PLIEGO SE ENCUENTRA EN OBSERVACIONES Y LUEGO SE PUBLICA EL PLIEGO DEFINITO PARA ADJUDICACIÓN
LEVANTAMIENTO DE REDES ELECTRICAS: EL CONTRATO SE ENCUENTRA EN EJECUCIÓN.
SISTEMA OPERATIVO (ELÉCTRICO, HIDRÁULICO Y MECÁNICO) DE LA FUENTE DE AGUA UBICADA EN EL CEMENTERIO NORTE:  SE ENCUENTRA EN AJUSTE DE OBSERVACIONE PARA SU PUBLICACIÍON Y ADJUDICACIÓN
</t>
  </si>
  <si>
    <t>Respecto de acciones orientadas a la Promoción y Divulgación de los servicios funerarios y los subsidios, se realizaron las siguientes actividades. 
seguimiento de información de difusión del tema,  se gestiono internamente con la oficina asesora de comunicaciones solicitud de ajuste en la información (puntaje sisben) en la pagina Web de la Unidad , lo cual se atendió por parte de la OAC.</t>
  </si>
  <si>
    <t xml:space="preserve">En el mes de AGOSTO, la caracterización de las autorizaciones de los subsidios funerarios por cementerio fue la siguiente:
Cementerio Norte (corresponde a la Localidad de Barrios Unidos): Se autorizaron 01 inhumaciones, 07 exhumaciones, 11 cremaciones, 02 otros (transporte - prorroga), para un total de 21 servicios.
Cementerio Sur (corresponde a la Localidad de Antonio Nariño): Se autorizaron 02 inhumaciones, 31 exhumaciones, 31 cremaciones, 00 otros (transporte - prorroga), para un total de 64 servicios.
Cementerio Central (corresponde a la Localidad de Mártires): Se autorizaron 00 inhumaciones, 05 exhumaciones, 00 cremaciones, 07 otros (transporte - prorroga), para un total de 12 servicios.
Cementerio Serafín (corresponde a la Localidad de Ciudad Bolívar): Se autorizaron 36 inhumaciones, 07 exhumaciones, 08 cremaciones, 00 otros (transporte - prorroga), para un total de 51 servicios.
Conforme con lo anterior, se informa que en el mes de agosto se autorizaron por parte de la UAESP 39 inhumaciones, 50 exhumaciones, 50 cremaciones y 09 en otros servicios (arrendamientos por prorroga y transporte).
Por otra parte, de acuerdo a la información remitida por el operador de los cementerios -Inversiones Monte Sacro- a la Subdirección de Servicios Funerarios, se reportan los datos de los subsidios funerarios efectivamente prestados en los Cementerios propiedad del Distrito Capital, así:  
AGOSTO 2017 (del 01 al 15 de agosto ya que la segunda quincena de agosto será reportada hasta mediados del mes de septiembre)
Cementerio Norte       15
Cementerio Sur           36
Cementerio Serafín     17
Cementerio Central     07
</t>
  </si>
  <si>
    <t xml:space="preserve">UAESP 2017-700-020825-2 de fecha 17 de agosto de 2017, en la cual se remite copia del oficio IMS 20173000005521 proceso 2889923 Expediente SDA-05-2007-1508 radicado ante la Secretaria de Ambiente.
La SSFAP bajo radicado 2017-400-008780-1 desarrollo requerimiento a la Interventoría, en materia de la condición sanitaria presentada por la acumulación de agua en floreros anexos a lapidas; a lo cual esa interventoría, bajo radicado UAESP 2017-700-021285-2 de fecha 23 de agosto de 2017, presenta las acciones que ha desarrollado desde el pasado mes de mayo para esta condición sanitaria identificada en las inspecciones realizadas por la Autoridad Sanitaria,  es de precisar que en esta comunicación la interventoría sugiere un plan de acción a presentar al concesionario para su implementación y con ello poder mitigar la condición sanitaria presentada por el empozamiento de agua en floreros anexos a lapidas.
</t>
  </si>
  <si>
    <t xml:space="preserve">La SSFAP tramito ante la Secretaria de hacienda Distrital traslado presupuestal que permitira suscribir contratos de prestación de servicios enfocados a la implementación de los servicios de tramites legales y manejo del duelo en los cementerios de propiedad del Distrito. Ya se presentaron entrevistas de los aspirantes y se solicitaron los CDP. </t>
  </si>
  <si>
    <t xml:space="preserve">La supervisión directa en compañía con la Interventoria realizaron un detallado analisis y estudio de necesidades en el aplicativo SYSACHY, permitiendo identificar las fallas, falencias y oportunidades de mejora. Definiendo la imperiosa necesidad de realizar la adquisición de un  uevo sistema que permita una mayor seguridad en la información y un mejor control en los registros. 
</t>
  </si>
  <si>
    <t xml:space="preserve">Durante el mes de julio de 2017, la Interventoría de alumbrado público reporto a través de las 14 cuadrillas de inspección nocturna un total de 13.378 fallas, de las cuales 11.529 fallas correspondían a luminarias apagadas.  
Adicionalmente, es preciso indicar que durante el mes de julio de 2017, se atendieron por parte del operador del servicio de alumbrado público un total de 10.698 órdenes de trabajo, de las cuales 8.675 órdenes de trabajo fueron atendidas en menos de 72 horas, para un porcentaje de atención en menos de 72 horas del 81,09%.  
En cuanto al porcentaje de avance del contrato de Interventoría No. 334 de 2017, se tiene un total del 24,44% con fecha de corte al 31 de julio de 2017”.
</t>
  </si>
  <si>
    <t xml:space="preserve">
Para el mes de Julio se realizaron las siguientes actividades:
Seguimiento al estado de avance de los proyectos piloto y recopilacion de Informacion en Matriz diseñada para tal fin.
Mediciones de las diferentes tecnologias a prueba
Agendamiendo con proveedores para analizar la viabilidad de implementar nuevos proyectos y nuevas tecnologias.
Mesas de Trabajo con CODENSA/INTERVENTORIA/PROVEEDORES para validar estado de los pilotos y definir lineas de accion.</t>
  </si>
  <si>
    <r>
      <rPr>
        <b/>
        <sz val="8"/>
        <rFont val="Calibri"/>
        <family val="2"/>
        <scheme val="minor"/>
      </rPr>
      <t>OBRA MITIGACIÓN PTL:</t>
    </r>
    <r>
      <rPr>
        <sz val="8"/>
        <rFont val="Calibri"/>
        <family val="2"/>
        <scheme val="minor"/>
      </rPr>
      <t xml:space="preserve"> Desde el inicio de la obra el 17 de abril, se tienen 2 frentes de trabajo (Estabilización del talud occidental de los biorreactores y la intervención de los tanques biorreactores). Se han realizado estrictamente comités semanales de avance para llevar a cabo el seguimiento de obra. Se han aprobado documentos como cronograma y personal. Igualmente, se han realizado requerimientos al ejecutor de la obra.   Se ha avanzado en la ejecución de la obra, la cual se encuentra en un avance del 27%. Se gestiono y fue pagada la primera factura por avance de obra a CGR por 10%. Igualmente se gestiono el tercer (3er) pago de interventoría.  Con la finalización  de esta obra, se mitigará el riesgo de colapso de los tanques biorreactores ante un posible sismo. 
</t>
    </r>
    <r>
      <rPr>
        <b/>
        <sz val="8"/>
        <rFont val="Calibri"/>
        <family val="2"/>
        <scheme val="minor"/>
      </rPr>
      <t>OBRA POSTE 53</t>
    </r>
    <r>
      <rPr>
        <sz val="8"/>
        <rFont val="Calibri"/>
        <family val="2"/>
        <scheme val="minor"/>
      </rPr>
      <t xml:space="preserve">: Se continua a la espera del permiso de ocupación de cauce de la Qda. Yerbabuena que debe emitir la Autoridad Ambiental - CAR. La CAR emitió la resolución 632 y 2046, las cuales no cubren en su totalidad las necesidades del proyecto. Por tal motivo, La UAESP preparó un nuevo documento que permite obtenr los permisos suficientes y necsarios para desarrollar el proyecto, especificamente en el tema de la construcción de la vía alterna. 
</t>
    </r>
    <r>
      <rPr>
        <b/>
        <sz val="8"/>
        <rFont val="Calibri"/>
        <family val="2"/>
        <scheme val="minor"/>
      </rPr>
      <t>OBRA DIQUE 6:</t>
    </r>
    <r>
      <rPr>
        <sz val="8"/>
        <rFont val="Calibri"/>
        <family val="2"/>
        <scheme val="minor"/>
      </rPr>
      <t xml:space="preserve"> Se otorgó prórroga de la adición 5 del C344 para la ejecución de la obra  por un lapso de 3 meses, debido a factores climaticos que impidieron el avance normal de la obra. Durante el tiempo otorgado de prorroga, se ha alcanzado el 58% de avance en la programación, lo que comprende la perforación e instalación total de los anclajes activos. Con la realización de esta importante obra  se salvaguarda la Qda. Aguas Claras y el óptimo envejecimiento de los residuos dispuestos en Zona 7, costado sur. 
Igualmente, se realizó la adición respectiva al contrato de interventoría, el cual garantizará el correcto seguimiento a la ejecución de esta obra. 
Por otro lado, se ha realizado el seguimiento de obra mediante comités de avances semanales,  en donde se cuentan con la perticipación  de  la Interventoría.</t>
    </r>
  </si>
  <si>
    <t xml:space="preserve">PMRRA: la SDA no se ha pronunciado sobre la evaluación ambiental del documento presentado. Sin embargo la SDF se encuentra elaboraron los estudios previos, estudios de sector y de mercado para el proceso de contratación que se llevará a cabo para la implementación del PMRRA aprobado. 
Plan de Inversiones: a la fecha no se cuenta con aprobación por parte de la CAR y no se ha realizado ningún requerimiento al respecto. La SDF se encuentra elaborando los estudios previos y de mercado para el proceso de contratación que se llevará a cabo </t>
  </si>
  <si>
    <t xml:space="preserve">Los documentos para inicio del proceso contractual que a la fecha se encuentran formulados, revisados y ajustados por la SAL son: Estudios Previos, Estudio de Sector y Estudio de mercado. En espera de la revisión por parte de la  Subdirección Adminsitrativa para que se proceda con la revisón de los indicadores financieros y de capacidad organizacional del proceso, una vez sea allegado el estudio de mercado que finalmente fue consolidado en este mes.  </t>
  </si>
  <si>
    <t xml:space="preserve"> Proyectos en ejecución:
* Se realizan los comités técnicos de los convenios 373/16, 375/16 y 377/16 con el fin de hacer seguimiento a las actividades contractuales principalmente al proceso de convocatoria que frente a los 3 convenios se está llevando a cabo. Así mismo definir aspectos para entrega de informes financieros, de avance y/o finales según corresponda. 
* Contrato 376/16:  contrato liquidado.
* Contrato 380/16:  en etapa de liquidación.
* Contrato 381/16:  en etapa de liquidación.
Proyectos en formulación
* La minuta del convenio con la UPN fue elaborada y entregada la Universidad frente a la cual ésta solicitó realizar unos cambios que fueron aceptados por la SAL. A la fecha la minuta fue ajustada y enviada nuevamente a la Universidad para firma.
* Se firma la minuta del convenio con la UNAD por ambas partes. Se suscribe el convenio 455 de 2017 con la UNAD.
* Frente al convenio con la Universidad Distrital, la SAL realiza observaciones a los documentos, los cuales a la fecha están siendo ajustados.  
* Los Estudios previos del proyecto de aprovechamiento con la Universidad Nacional se encuentran formulados y en su versión final. A la espera de que el Consejo Curricular de la Universidad los apruebe. 
* En el marco del contrato con Canal Capital se realiza la primera actividad con habitantes de la zona de influencia del RSDJ, correspondiente a una salida Pedagógica a la Cuenca del Tunjuelo con beneficiarios del convenio de la Universidad Nacional.
* En reunión llevada a cabo con la SAL y el Acueducto se define la realización de un convenio Interadminsitrativo en lugar de uno marco. En este sentido se continúa en la etapa de formulación de los Estudios Previos y en la consecución de los documentos que el Acueducto debe entregar para avanzar en el proceso precontractual. </t>
  </si>
  <si>
    <t>La CAR remite a la Unidad los Autos 1083 y 1084 de 2017, mediante los cuales ordena realizar prueba TCLP a lodos, hacer análisis fisicoquímico agua arriba y agua debajo de la cárcava en el Rio Tunjuelo y presentar alternativa de tratamiento del liquido y el lodo allí alojado. La SDF se encuentra analizando los Autos y en un corto plazo realizará la actuación administrativa a que haya lugar.</t>
  </si>
  <si>
    <t xml:space="preserve">Se solicita nueva reunión con Catastro, toda vez que dicha entidad no ha dado respuesta a los requeriminetos de aclaración y corrección a los avalúos que fueron radicados en la Unidad.
Se expide el procedimineto de gestión predial y social dentro del marco de la adquisición predial para guiar este proceso. Esta por publicarse en Intranet.
Se organiza y asiste a la reunión con la comunidad para dar cumplimineto a lo ordenado por la CAR en una de las mesas de terceros intervinientes hace apróximadamente dos meses. En esta reunión se les da a conocer a los propietarios de los predios a adquirir en que consiste el procedimineto y su finalidad. Aclarando que se adquiere en cumplimineto a las medidas de compensación. Esta es la primera de tres reuniones que se tienen programadas.
Se hacen nuevos ajustes al Proyecto de Decreto y Exposición de motivos sugeridos por Hábitat, por lo que dichos documentos fueron radicados nuevamente en la Secretaria con los respectivos anexos. </t>
  </si>
  <si>
    <t>Se da inicio a la elaboración de estudios de titulos con las escrituras que se tienen y con los que en cuanto a titulos estan completos.</t>
  </si>
  <si>
    <t xml:space="preserve">* Se trabaja en la matriz de implementación de la ISO 9001 versión 2015, para identificar las brechas y como documento soporte para la actualización del manual de operación, actualmente llamado manual de calidad.
* Se evaluó realizar el seguimiento del certificado de calidad bajo la norma NTC ISO 9001 versión 2015, y se estructuró los estudios previos con sus respectivos soportes.
* Se culminó con el diseño de las cadenas de valor de: Gestión de residuos sólidos, Alumbrado público y Gestión de Asuntos Legales. </t>
  </si>
  <si>
    <t>Septiembre</t>
  </si>
  <si>
    <t xml:space="preserve">Actualización de luminarias de alumbrado público con Halogenuro Metálico y quemador cerámico (CMH) 
Agosto
LOCALIDAD             CICLORUTA                PARQUE                       VIAS                         Total general
                                    Nueva                       Nueva              Cambio        Nueva 
L.ANT.NARIÑO                                                 9                                                                        9
L.B.UNIDOS                    36                               5                                         17                         58
L.BOSA                         16                                9                                          9                          34
L.C.BOLIVAR                 66                             107                                       210                       383
L.CANDELARIA                                                 2                                         25                          27
L.CHAPINERO                                                   24                                        15                          39
L.ENGATIVA                   1                               246                                      445                        692
L.FONTIBON                    6                             18                                          16                           40
L.KENNEDY                    29                            79                                          33                         141
L.MARTIRES                                                                                                  1                             1
L.PTE.ARANDA                21                          30                                          32                           83
L.R.URIBE                                                        9                                          26                            35
L.SN.CRISTOBAL            2                            108                  1                   348                          459
L.STA.FE                                                       19                                          14                            33
L.SUBA                                                        206                                        830                         1.036
L.TEUSAQUILLO            49                           13                     1                   51                            114
L.TUNJUELITO                 3                             76                                         61                           140
L.USAQUEN                                                   170                                       272                          442
L.USME                                                           37                                        192                           229
Total general                 229                          1.167               2                   2.597                        3.995
</t>
  </si>
  <si>
    <t>Durante el mes no se avanzo en esta actividad</t>
  </si>
  <si>
    <t>* Se estructuró los estudios previos para la contratación de la auditoria externa de seguimiento del certificado de calidad, en la transición de la norma NTC ISO 9001 versión 2015
* Se realizó reunión para revisar la unificación de la cadena de valor y la caracterización de procesos, como una propuesta para el diseño de los procesos
* Se estructuró el manual de operación del Sistema Integrado de Gestión, atendiendo a los requisitos de la actualización de la norma NTC ISO 9001 versión 2015
* En reuniones con el grupo de transformación organizacional, se evaluó los avances en la implementación del modelo de transformación organizacional de acuerdo con el plan de trabajo presentado al equipo operativo del SIG (Dimensiones: Estratégica 67%, Arquitectura 49%, Relacional 39%, cultura 50%)
* Se iniciaron reuniones internas de la Oficina Asesora de Planeación, para determinar las acciones pendientes para dar cumplimiento a la transición a la norma NTC ISO 9001 versión 2015.</t>
  </si>
  <si>
    <t>* Se realizó el seguimiento a los requerimientos efectuados por los entes de control del mes de septiembre. 
Este seguimiento aporta a la meta del plan de desarrollo ya que la Unidad esta verificando los tiempos de respuesta de la solucitudes preswentadas por loe Entes de control y los ciudadanos, generando el fortalecer la gestión pùblica</t>
  </si>
  <si>
    <t>* Se publicaron las siguientes Auditorias:
- Informe Auditoria Proceso Talento Humano No. 20171100042323
- Informe Seguimiento al proceso de servicios Funerarios No. 20171100032113
Estas Auditorias y Seguimientos tienen una insidencia significativa en el cumplimiento de la meta Plan de Desarrollo, ya que son herramientas con la que cuenta la Unidad para fortalecer el SIG.</t>
  </si>
  <si>
    <t>Hito cumplido en el mes de abril.</t>
  </si>
  <si>
    <t>Se elaboraron los certificados de disponibilidad presupuestal que soportaran los actos administrativos para efectuar posteriormente  el respectivo pago.</t>
  </si>
  <si>
    <t>Se  realizó solicitud a la subdirección de asuntos legales, para iniciar los trámites pertinentes para suscribir contrato de suministro cuyo objeto es la adquisición de implementos de dotación para el desarrollo de las actividades de aprovechamiento que desarrolla la población recicladora de oficio en Bogotá, inscritos en el RURO.</t>
  </si>
  <si>
    <t>Se obtuvo en arriendo una nueva bodega en Maria Paz de 800 M2 aproximadamentepara cumplir lo acordado con los coroteros - recicladores. 
Por otra parte se adicionaron 2 bodegas mas a las que ya se estimaba comprar para ECA completando 4 predios de forma que se logre unir en un predio de algo mas de 1000 mts2.</t>
  </si>
  <si>
    <t xml:space="preserve">En el mes de septiembre a travès de la Resoluciòn 501 de 2017, se incluyeron 295 Recicladores de Oficio que presentaron solicitud de inclusión, fueron debidamente verificados en campo y avalados por los gestores de las localidades.
</t>
  </si>
  <si>
    <t>En el mes de septiembre  se realizaron jornadas de carnetización para la población recicladora de oficio en la cual se carnetizaron 764 personas.</t>
  </si>
  <si>
    <t>*Entrega de  base de datos de actividades de desarrolladas por la entidad en las localidades del Distrito Capital; se valida la información registrada en redes sociales con los indicadores de la entidad.
*Documento consolidado con información recopilada de puntos críticos de la ciudad, comparación de los resultados de las acciones en meses anteriores para la erradicación o mitigación de cada punto.
* Inventario de luminarias utilizadas en las localidades para la prestación del servicio de alumbrado publico, porcentaje de mejoramiento de tecnología en la malla vial y parques de las localidades.
*Teniendo en cuenta la dinámica en la elaboración de las fichas desarrolladas para los localidad de Chapinero y Ciudad Bolívar, se desarrolla el plan de trabajo para la caracterización de nuevas localidades.</t>
  </si>
  <si>
    <t xml:space="preserve">* Se actualiza la Ficha de caracterización de localidad Chapinero y  ficha nivel Bogotá, de acuerdo a la información actualizada que entregan las subdirecciones de la entidad.
* Se consolida la Ficha de caracterización de la localidad ciudad bolívar según los datos recibidos de las distintas áreas que intervienen.
</t>
  </si>
  <si>
    <t>Se adelantó la FASE 1 en cumplimiento de los plazos establecidos en la Resolución 1111 de 2017.   Fase en la cual se   realizó la autoevaluación del SGSST, en el aplicativo suministrado por la ARL  Positiva, así mismo se dió inicio a la formulación del Plan de Mejoramiento.</t>
  </si>
  <si>
    <t>Para el mes de septiembre  no se tenía programadas  actividades para reportar. El avance del bimestre se  reportará en octubre de la presente anualidad. Es de precisar que,  se han venido desarrollando las actividades programadas en cada periodo.</t>
  </si>
  <si>
    <t>Para el mes de septiembre  no se tenía programadas  actividades para reportar.  El avance del bimestre se  reportará en octubre de la presente anualidad. Es de precisar que,  se han venido desarrollando las actividades programadas en cada periodo.</t>
  </si>
  <si>
    <t>Se esta  revisando  la propuesta preliminar  del ajuste  del modelo propio de evaluación del desempeño. No se reporta avance por cuanto el porcentaje de cumplimiento está sujeto a la entrega del documento ajustado y aprobado.</t>
  </si>
  <si>
    <t>Durante el mes de septiembre de 2017: Se realizaron las siguientes actividades:                                                                      - Se revisó el procedimiento Causación de Obligaciones trámite de pago.                                                                             - Se realizó seguimiento al procedimiento de caja menor.                                                                                          
- Se revisó procedimiento de Ingresos de Almacén.</t>
  </si>
  <si>
    <t>En el mes de septiembre se continúo con la implementación del expediente virtual en todas las dependencias de la Unidad, sinembargo el mayor número de expedientes se concentra en la Subdirección de Asuntos Legales en la serie contratos y expedientes disciplinarios, en la Subdireccion Administrativa y Financiera para la Historia Laboral de los funcionarios, lo cual ha permitido dar cumplimiento a las metas establecidas.</t>
  </si>
  <si>
    <t xml:space="preserve">Se continúa con el proceso de elaboracion del   manual de conservación documental, no obstante se requiere adelantar una reunión para sincronizar el manual con el programa de salud ocupacional </t>
  </si>
  <si>
    <t>Durante el mes de septiembre se culminó  con el diseño de las baterías de baño del sótano del edificio.  Se inició con la elaboración de los estudios previos para el proceso de selección cuyo objeto es: Mantenimiento y reparaciones locativas de los baños del sótano, oficinas del 4° piso, cafeterías del 1° al 4° piso y el Archivo Central de la entidad.   Así mismo, se solitaron cotizaciones a tres (3) empresas con el fin de realizar el  estudio de mercado respectivo. Se Instalaron las barandas de las escaleras desde el sótano hasta el 5° Piso y se instalaron las rejillas de ventilación sobre los costados de los descansos en las escaleras, se instalaron dos (2) puertas de corredera en 5° Piso y se inició trabajo  del muro vertical en el parqueadero del edificio.</t>
  </si>
  <si>
    <t xml:space="preserve"> Durante el mes de  Septiembre se atendieron 16 SIRES,  por árboles caídos</t>
  </si>
  <si>
    <t>Se continua con  la estructuración de los estudios previos, en la parte de difinición de perfiles.</t>
  </si>
  <si>
    <t>1. Jornadas para recolección de residuos especiales:
Para el mes de septiembre de 2017, el grupo de apoyo a RBL realizo y/o apoyo las siguientes jornadas especiales:
• Verificación de la recolección de todos los residuos encontrados en la ciudad de Bogotá especialmente en la Calle 26, Avenida Circunvalar, Parque Simón Bolívar, Plaza de Bolívar y nunciatura en atención a la visita del papa. 
• Acompañamiento a la instalación del PMU en la plaza de Bolívar. 
• Verificación de área limpia en la nunciatura, en atención a la visita del papa. 
• Asistencia misa campal en el parque simón bolívar verificando que el operador realizara sus actividades.
• Verificación área limpia, polígono entre la carrera 10 y Av. Circunvalar y calle sexta y calle 26. 
• Asistencia PMU paro del Sur de Bogotá los días 25, 26, 27 y 28 de Septiembre de 2017. 
• Acompañamiento solicitud Alcaldía Mártires desde la Avenida Calle 19 hasta la Av. Quito por toda la Diagonal 19.  
2. Seguimiento a la interventoría en las zonas apartadas de la ciudad.
Se realizó seguimiento a la operación en cuanto a los componentes de Recolección, Barrido y Limpieza- RBL, en diferentes zonas de la ciudad:
* Seguimiento a la operación en la Calle 26, Avenida Circunvalar en atención a la visita del papa a la ciudad. 
* Seguimiento a la operación Parque Simón Bolívar, Plaza de Bolívar y Nunciatura en atención a la visita del papa a la Ciudad. 
* Proceso de acompañamiento aforo de las bodegas ubicadas en la Calle 19, sector Paloquemado. 
* Barrio Molinos II, Localidad Usme. 
* Carrera 13 con Calle 49, localidad de Chapinero.
* Recorrido para evaluar el proceso de recolección que actualmente realiza el operador en el Sector 5 del Barrio minuto en la localidad de Engativá.
* Parque el cuadrado ubicado en la Calle 65 No. 56B-12 en el Barrio Modelo norte, localidad de Barrios Unidos. 
* Mesa de trabajo en el Barrio Bachue, localidad de Engativá.
3. Censo de puntos críticos georeferenciados:
Se realizó seguimiento a los puntos críticos que se encontraban en el polígono entre la carrera 10 y Av. Circunvalar y calle sexta y calle 26, encontrando 4 puntos críticos a los cuales intervino el operador.</t>
  </si>
  <si>
    <t>1. Plan de seguimiento y verificación de las intervenciones de poda de árboles 
Para el mes de septiembre,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Zona 1: 159 Solicitudes y se atendieron 7
Zona 2:  40 solicitudes y se atendieron XX  Sin Actualizar la Base de datos
Zona 3:  90 Solicitudes y se atendieron XX Sin actualizar la Base de datos
Zona 4: 27 Solicitudes y se atendieron 26
Zona 5: 13 Solicitudes y se atendieron 10
Zona 6: 32 solicitudes y se atendieron 11
Total de solicitudes realizadas en materia de poda de árboles en el mes de Septiembre del 2017: 361 y 44 solicitudes atendidas el mismo mes hasta el momento con corte a 5 de Octubre, hace falta zonas 2, 3 y 5.  
2. Apoyo conjunto para el plan de iluminación de parques y plazas públicas.
Para el me septiembre, se continuó con la articulación de las actividades de poda, mensualmente con la información que es remitida por la subdirección de alumbrado público y funerarios,  en relación con los parques y plazas públicas que son objeto de intervención por esa subdirección, es importante aclarar que en el mes pasado se atendieron las que fueron priorizadas de la primer base de datos remitida, por el equipo de corte y poda.
Total parques intervenidos en materia de poda de árboles durante el mes de Septiembre: 2
Total de caracterizaciones de actividades de corte de césped realizadas en el mes de Septiembre: 6</t>
  </si>
  <si>
    <t>1.1. Preparación del día de la no contaminación visual: Esta actividad se realizó el pasado 24 de junio.  ACTIVIDAD REALIZADA Y CONCLUIDA.
2. Operativos de retiro de PEV
a.Durante el mes de septiembre se realizaron 18 operativos de retiro de PEV en  nueve (9) localidades (Suba, Usaquen, Chapinero, Barrios Unidos, Fontibón, Engativa, Teusaquillo Kennedy  y  Puente Aranda),  desmontando un total de 738 elementos; 665 pendones y 73 pasacalles, siendo la Localidad de Kennedy  la que tuvo una mayor incidencia en estos operativos, con el 14% desmontando 271 elementos.   
3. Visitas de prevención a constructoras
Esta actividad se realizó en el mes de julio. ACTIVIDAD REALIZADA Y CONCLUIDA.    
4. Propuesta normativa para costear la publicidad exterior no autorizada en el Distrito Capital . Esta actividad no presento avance para el mes de septiembre.
Esta propuesta esta inmersa en el nuevo código de policía, y antes de entrar en vigencia esta acción estaba en cabeza de la SDA, de conformidad con el Decreto 931.
Con la implementación del Nuevo Código de Policia, se ha podido detectar un inconveniente como es el que no se tiene articulación entre los directamente involucrados:
Secretaría Distrital de Ambiente, Secretaria Distrital de Gobierno, Policía y Alcaldía Local.</t>
  </si>
  <si>
    <t>1. Mesa Distrital de llantas,
El 25 de septiembre del año en curso, se realizó la octava sesión de la Mesa Distrital de Llantas Usadas, a la cual asistieron representantes del IDRD, que expusieron las acciones que está realizando el Instituto para la implementación de la Resolución 6981/2011 "Por la cual se dictan lineamientos para el aprovechamiento de llantas y neumáticos usados, y llantas no conforme en el Distrito Capital".
Entre los aspectos más relevantes socializados, se encuentran la inclusión de cláusulas ambientales en los procesos contractuales en la adecuación de parques, instalación de canchas sintéticas, modernización del mobiliario en zonas verdes y otras obras que adelanta el instituto, en las cuales se solicitó la utilización de asfalto modificado con granulo de caucho reciclado de llantas usada.
Adicionalmente, asistió a la sesión representantes de la CAR, quienes explicaron que la Corporación se encuentra realizando un censo de los establecimientos dedicados a la trasformación, aprovechamiento y/o almacenamiento de llantas usadas, existentes en las áreas de influencia de la Corporación, además que se están realizando las labores de vigilancia a los establecimientos paneleros, para evitar que se utilicen llantas usadas como sustitutos caloríficos en sus procesos. 
Por otra parte, el Ministerio de Ambiente y Desarrollo Sostenible, frente a las observaciones del proyecto de modificación la Resolución 1457/2010 hoy Resolución 1326 del 6 de junio del 2017, “Por la cual se establecen los Sistemas de Recolección Selectiva y Gestión Ambiental de Llantas Usadas y se dictan otras disposiciones” expedida por el Ministerio de Ambiente y Desarrollo Sostenible, presento sus comentarios, ante los miembros de la mesa y despejo las dudas existentes, las cuales se radicaron mediante oficio No 20172000045051 del 18 de abril del año en curso.
La Unidad solicita una reunión con SDA Y SDG, para generar un procedimiento de identificación de puntos críticos de arrojo de llantas en desuso y otro de canalización de solicitudes, la cual se llevará a cabo el día 9 de octubre del año en curso.
2. Programación y acompañamiento a los operativos de recolección de llantas abandonadas en vía pública.
En el mes de septiembre se realizaron seis (6) operativos de recolección de llantas abandonadas de manera clandestina en vía pública  en once  (11) localidades, logrando recolectar  1.470 NFU - Neumaticos fuera de uso, para un garna total de 24.491 NFU, en lo que va comprendido para la presente vigencia.
Acontinuación se describen los operativos realizados en el mes de septiembre:
Operativo No 44 del  01  de septiembre en la localidad de Ciudad Bolivar, recogieron 282 NFU.
Operativo No 45 del  05  de septiembre en las localidades de Teusaquillo, Candelaria, Santafe y Suba, recogieron 150 NFU.
Operativo No 46 del  14  de septiembre en la localidad de Bosa, recogieron 482 NFU.
Operativo No 47 del  20  de septiembre en la localidad de Fontibón, recogieron 133 NFU.
Operativo No 48 del  22  de septiembre en la localidad de Suba, recogieron 45 NFU.
Operativo No 49 del  29 de septiembre en las localidades de Bosa, Fontibón, Ciudad Bolivar y Martires, recogieron 556 NFU.</t>
  </si>
  <si>
    <t>3.3. El contrato 354/2017 con cargo los recursos del convenio interadministrativo No. 06 de 2015 suscrito con el Fondo Distrital para la Gestión de Riesgos y Cambio Climático -FONDIGER, se liquidó y está a la espera de radicación en IDIGER para pago total.
Frente a la necesidad de dinamizar acciones para la gestión de llantas usadas abandonadas en vía pública, la Unidad solicito cambiar el plan de acción del convenio  interadministrativo No. 06 de 2015 suscrito con el Fondo Distrital para la Gestión de Riesgos y Cambio Climático -FONDIGER, que tiene por objeto: “Aunar esfuerzos entre las partes para formalizar la ejecución de los recursos distribuidos por la Junta Directiva del FONDIGER a la UAESP como integrante del sistema Distrital de Riesgos y Cambio Climático ...”, para iniciar un proceso de selección abreviada por menor cuantía, que tenga como objeto contratar: “la recolección, cargue, transporte, almacenamiento temporal, acondicionamiento, tratamiento, aprovechamiento y/o valoración de llantas en desuso, abandonadas en vías públicas del Distrito Capital”.
Por lo anterior se solicitó mediante RAD No 20172000128831 del 28 de septiembre 2017, los respectivos certificados de disponibilidad presupuestal, con el fin de dar inicio al proceso.</t>
  </si>
  <si>
    <t>Cumpliendo con lo establecido en el contrato 443 de 2017, la firma NCU presento la programación de las rutas de recolección de muestras y caracterización previstas  por el consorcio para realizar trabajo en campo en el mes de septiembre.
* Adquisicion de  computadores. En el mes de septiembre   se elaboraron los estudios previos del proceso para adquirir computadores, para la  formulacion de los pliegos. en el mes de octubre.
* Adquisición de básculas. Se realizó un análisis de las necesidades de las organizaciones de recicladores para  determinar  los equipos para la compra;de acuerdo con los resultados obtenidos se van adquirir compactadoras y montacargas no básculas.</t>
  </si>
  <si>
    <t>Para el mes de septiembre en las jornadas de concienciación tuvieron un cubrimiento de 682 personas, atendiendo a 43 multiusuarios con 92 participantes, 2 unidades residenciales con 66 personas participantes. En cuanto establecimientos comerciales de 254, se concienzaron 273 personas, 1 universidad 59 personas, entidades distritales 2 con 75 participantes y 2 eventos con 117 personas. Se está pendiente de la instalación de astas como campaña distrital a través del Convenio 340/16 UAESP-EAAB.</t>
  </si>
  <si>
    <t>OBRA MITIGACIÓN PTL: Desde el inicio de la obra el 17 de abril, se tienen 2 frentes de trabajo (Estabilización del talud occidental de los biorreactores y la intervención de los tanques biorreactores). Se han realizado estrictamente comités semanales de avance para llevar a cabo el seguimiento de obra. Se han aprobado documentos como cronograma y personal. Igualmente, se han realizado requerimientos al ejecutor de la obra.   Se ha avanzado en la ejecución de la obra, la cual se encuentra en un avance del 45%. Se gestiono y fue pagada la primera factura por avance de obra a CGR por 10% (pago realizado el 04/09/2017). Igualmente se gestionó el cuarto pago de la Interventoría (FAC-0109) , Pago realizado el 25/09/2017.  Con la finalización  de esta obra, se mitigará el riesgo de colapso de los tanques biorreactores ante un posible sismo. 
OBRA POSTE 53: Se continua a la espera del permiso de ocupación de cauce de la Qda. Yerbabuena que debe emitir la Autoridad Ambiental - CAR. La CAR emitió la resolución 632 y 2046, las cuales no cubren en su totalidad las necesidades del proyecto. Por tal motivo, La UAESP preparó y presento un nuevo documento que permite obtener los permisos suficientes y necesarios para desarrollar el proyecto, especificamente en el tema de la construcción de la vía alterna dado que se requirere de la construccion de un Box Culvert para darle continuidad a la via alterna necesaria para no poner en riesgo los camiones compactadores que transitan por la via principal del relleno. 
OBRA DIQUE 6: Se otorgó prórroga de la adición 5 del C344 para la ejecución de la obra  por un lapso de 3 meses, debido a factores climaticos que impidieron el avance normal de la obra. Durante el tiempo otorgado de prorroga, se ha alcanzado el 73% de avance en la programación presupuestal, lo que comprende la perforación e instalación total de los anclajes activos construccion de drenes y pantallas de contencion del Dique. Con la realización de esta importante obra  se salvaguarda la Qda. Aguas Claras y el óptimo envejecimiento de los residuos dispuestos en Zona 7, costado sur. 
Por otro lado, se ha realizado el seguimiento de obra mediante comités de avances semanales,  en donde se cuentan con la perticipación  de  la Interventoría.</t>
  </si>
  <si>
    <t>PMRRA: Durante el mes de septiembre se atendió las visitas técnicas de la SDA -grupo mineria, al predio Yerbabuena, con el fin de verificar la información contenida en el documento presentado. Se continúa a la espera del concepto técnico. 
Plan de inversiones: a la fecha la CAR no se ha pronunciado sobre la aprobación del documento presentado.</t>
  </si>
  <si>
    <r>
      <t xml:space="preserve">En el mes de agosto la SAL remitió a esta subdirección los Autos CAR 1083 y 1084 de 2017, para que se dé cumplimiento a:
</t>
    </r>
    <r>
      <rPr>
        <b/>
        <sz val="8"/>
        <rFont val="Calibri"/>
        <family val="2"/>
        <scheme val="minor"/>
      </rPr>
      <t xml:space="preserve">Auto 1083 de 2017 – Articulo 1: </t>
    </r>
    <r>
      <rPr>
        <sz val="8"/>
        <rFont val="Calibri"/>
        <family val="2"/>
        <scheme val="minor"/>
      </rPr>
      <t xml:space="preserve">Requerir a la Unidad Administrativa Especial de Servicios públicos – UAESP, identificada con el NIT 900.126.860 – 4 para que, en el término de tres (3) meses, contados a partir de la ejecutoria del presente acto administrativo:
.- Presente los resultados de resultados físico – químicos del Río Tunjuelo en los puntos aguas arriba y aguas abajo de la cárcava de lixiviados.
.- Presente la caracterización toxicológica de los sedimentos contenidos en la cárcava de lixiviados. Para ello deberá realizar prueba TCLP por un laboratorio acreditado por el IDEAM e implementar los lineamientos establecidos en el protocolo Resolución IDEAM 062 de 2007.
.- - Presente la propuesta técnica detallada con su cronograma de actividades, para la implementación de la alternativa, para el manejo y disposición de lixiviado y lodos de la cárcava en el RSDJ.
</t>
    </r>
    <r>
      <rPr>
        <b/>
        <sz val="8"/>
        <rFont val="Calibri"/>
        <family val="2"/>
        <scheme val="minor"/>
      </rPr>
      <t>Auto 1084 de 2017 – Articulo 1:</t>
    </r>
    <r>
      <rPr>
        <sz val="8"/>
        <rFont val="Calibri"/>
        <family val="2"/>
        <scheme val="minor"/>
      </rPr>
      <t xml:space="preserve">  Requerir a la Unidad Administrativa Especial de Servicios públicos – UAESP, identificada con el NIT 900.126.860 – 4 para que:
- Realice y allegue a la Corporación Autónoma Regional de Cundinamarca, la caracterización físico – quimica del lixiviado y lodos contenidos en la cárcava, el cuál deberá ser realizado por un laboratorio acreditado por el IDEAM.
- Realice un estudio de batimetría y entregue la propuesta técnica detallada con su cronograma de actividades, para la implementación de la alternativa para el manejo y disposición de lixiviado y lodos de la cárcava en el RSDJ.
El 21 de septiembre de 2017 se llevó a cabo reunión entre la CAR y funcionarios de esta subdirección con el fin de solicitar aclaración acerca de los Autos, como compromiso se estableció que la UNIDAD solicitaría plazo, lo cual ya se realizó mediante oficio, y también que la Unidad solicitaría a la CAR que le indentificara qué parámetros debe contratar con el laboratorio para analizar los lodos de la cárcava lo cual también se realizó mediante oficio.</t>
    </r>
  </si>
  <si>
    <t>El día 14 de septiembre se realizó reunión con Catastro, donde se trató el tema de la importancia y necesidad de que se expidan las correcciones a los avalúos a mas tardar el mes de octubre. 
Por lo anterior, una vez lleguen a la UAESP los avalúos definitivos, se realizarán las oferta de compra de los 16 predios avaluados inicialmente.
En cuanto al procedimineto de gestión predial y social, ya se encuentra en la Oficina Asesora de Planeación de la Unidad para ser publicado.
A la fecha, se está organizando la segunda reunión con la comunidad para dar cumplimineto a lo ordenado por la CAR en una de las mesas de terceros intervinientes. En esta reunión se les da a conocer a los propietarios de los predios a adquirir, en que consiste el procedimineto y su finalidad, aclarando que se adquiere en cumplimineto a las medidas de compensación. Queda pendiente por programar la tercera y última.
El Proyecto de Decreto y Exposición de motivos se encuentra actualmente el la Alcaldía Mayor para firma del señor Alcalde.
Se actualizaron los estudios de titulos de los predios de este ítem, con el fin de verificar que los propietarios de los predios no hayan variado y así ofertar con certeza al propietario del predio.</t>
  </si>
  <si>
    <t xml:space="preserve">El equipo de predios está elaborando los estudios de titulos de los 20 primeros predios que fueron determinados para iniciar con esta actividad. 
Teniendo en cuenta que son 150 predios, también se están revisando los predios que coinciden con la posible zona de ampliación y sobre esos se empezó a adelantar el trámite de consecución de insmunos necesarios para los estudios de titulos. </t>
  </si>
  <si>
    <t>Durante el mes de septiembre de 2017: Se realizaron las siguientes actividades:
- Se realizó el proceso de  contabilización en Limay  de acta de giro del mes de julio/17, se enviaron a soporte Sicapital las inconsistencias.                                                                                                                                                  - Se realizó la contabilización de OP del mes de julio en Limay.
- Se realizó el registro de caja menor por transacción manual informado las inconsistencias a soporte Sicapital.                                                                                                                                                                                                                          - Se contabilizaron los traslados de fondos y pago de OP registrados en OPGET. - Se realizó proceso del movimiento de nómina y seguridad social.                                                                                                                                                               - Se envió al   Ing. de Tic´s el  Plan de cuentas RCP homologado al NMN.
-Se continúo con las mesas de trabajo para seguimiento al Cronograma Plan de Migración Contable Helisa-Limay</t>
  </si>
  <si>
    <t xml:space="preserve">No obstante de haber cumplido con la meta programada para el primer semestre de 2017, se continúa brindando capacitación a  los servidores públicos de la entidad, con el fin de  fortalecer los procesos de gestión documental y preservar la memoria institucional. </t>
  </si>
  <si>
    <t>El 20 de septiembre de 2017 el equipo de atención al ciudadano registró los avances de la revisión del proceso de atención al ciudadano,  indicando además algunos cambios que serán propuestos e incorporados al diseño de modificación que se le presentará  en el mes de octubre de  la presente anualidad</t>
  </si>
  <si>
    <t>30/09/2017: El 5 de septiembre de 2017, se sensibilizó una nueva pieza relacionada con el Manual de Prevención del Daño Antijurídico. Dicha pieza de comunicación, dice: Parte 2. ¿Quién fina la política sobre la prevención del daño antijurídico? La respuesta a este interrogantes es el Comité de Conciliación y Defensa Judicial de la UAESP. 
El 11 de Septiembre de 2017, se sensibilizó una nueva pieza relacionada con el Manual de Prevención para el Daño Antijurídico, en la cual se plasmó el siguiente interrogante: ¿Parte 3. Cuándo se aprobó el Manual de Políticas de Prevención del Daño Antijurídico? 
De la misma manera, el 13 de septiembre de 2017,  se sensibilizó al personal de la Unidad, otra pieza de comunicación, asociada al Manual de Prevención del Daño Antijurídico, de la siguiente manera: Parte 4. ¿Cuál es la resolución mediante la cual se adopta el Manual de Prevención del Daño Antijurídico? La respuesta a este interrogante es la resolución N° 009 de 2017, expedida por la Dirección General.
Así mismo, el 14 de septiembre de 2017, se sensibilizó la quinta pieza comunicativa del Manual de Prevención del Daño Antijurídico que dice: Parte 5. ¿Qusé se hizo en el Manual en el Manual de políticas para la Prevención del Dsaño Antijurídico de la UAESP'? La respuesta a este interrogantes es muy importante la cual es: S analizaron todas las demandas presentadas en contra de la Entidad, para establecer qué litigios por funcionarios e integrantes de la Entidad, donde resultaba necesario fijar políticas de prevención del daño antijurídico. 
El 19 de septiembre de 2017, se sensibilizó la sexta pieza comunicativa del Manual de prevención del Daño Antijurídico, así: ¿Qué políticas se han fijado para la prevención del daño antijurídico? La respuesta contiene las 4 políticas fijadas por la Unidad.
El 22 de septiembre de 2017 se sensibilizó la séptima pieza comunicativa del Manual de prevención del Daño Antijurídico, así: ¿Cómo se hace la implementación de las políticas para la prevención del daño antijurídico? La respuesta es mediante un plan de acción en la que participan las áreas involucradas, se sensibiliza a los funcionarios de la Unidad y se fijan políticas para que los daños no se vuelvan a repetir , de manera que no se generen procesos judiciales en contra de la Unidad.
El 26 de septiembre de 2017 se sensibilizó la octava pieza comunicativa del Manual de prevención del Daño Antijurídico, así: ¿Cómo se hará el seguimiento para la implementación  de laas políticas para la prevención de daño antijurídico? La respuesta es  mediante una evaluación que se realizará al final del año, después de haber realizado tanto el proceso de sensibilización, como de capacitación de las mencionadas políitcas.
OE: Con el desarrollo de la sensibilización de las piezas comunicativas que abordan los principales aspectos del Manual para la Prevención del daño Antijurídico, se logra una mejor comprensión por parte de los funcionarios de la UAESP, de las políticas institucionales de prevención al daño antijurídico, mitigando de esta manera, la probabilidad de la instauración de demandas en contra de la Entidad.
MPD: Con la formulación y sensibilización del Manual de Políticas para la Prevención del Daño Antijurídico, se fortelece el Proceso de Gestión de Asuntos Legales del Sistema Integrado de Gestión de la Unidad, toda vez que con la sensibilización de los aspectos anteriormente mencionados, se logra que los funcionarios conozcan el impacto de los procesos judiciales, en los cuales la Unidad es sujeto procesal, concientizando así al personal de la Unidad, de la importancia de conocer el contenido de dicho manual.</t>
  </si>
  <si>
    <t>30/09/2017: Entre las asesorías prestadas por la Subdirección de Asuntos Legales a las diferentes dependencias durante el mes de agosto de 2017, destaca la siguiente: 1. El 1° de septiembre de 2017, se apoyó a la Subdirección de Recolección, Barrido y Lmpieza, en el avance del Concurso Público abierto para  la interventoría del esquema de aseo. De la misma manera y en el marco del señalado proceso de selección, el 18 de septiembre de 2017, personal de las Subdirecciones de Recolacción Barrido y Limpieza y de Asuntos Legales, continuaron realizando el seguimiento al mencionado proceso de la interventoría del esquema de aseo, en la cual se estudiaron los siguientes documentos: análisis de mercado, análisis de riesgos y análisis del sector.
OE: Con el desarrollo de la anterior actividad,  se fortalece la gestión contractual de la Unidad,  pues con el acompañamiento que brinda la Subdirección de Asuntos Legales a las diferentes dependencias, se mitiga la posibilidad de la presencia de errores en la estructuración de los documentos previos asociados a los diferentes procesos de selección que inicia la Unidad, situación que impacta positivamente el cumplimiento del objeto minisonal de la UAESP. Además, se direcciona adecuadamente cada proceso de selección, según la naturaleza de los diferentes objetos contractuales.
Así mismo, se apoya al cumplimiento del plan distrital de desarrollo, así: PDD: Se optimiza la aplicación del manual de contratación de la Unidad, mitigando la probabilidad de la presencia de inconsistencias en el texto de los diferentes documentos que son elaborados en el trámite de la gestión contractual al interior de la Unidad, reduciendo los tiempos de respuesta por parte de la Subdirección de Asuntos Legales.</t>
  </si>
  <si>
    <t>30/09/2017: El 14 de septiembre de 2017, mediante correos electrónicos, la Subdirección de Asuntos Legales se encuentra coordinando con la firma contratista SESCOLOMBIA SAS, la realización de la jornada de inducción en  matreria de estructuración de riesgos contractuales. 
OE: Se potencializan las capacidades y habilidades de los funcionarios que al interior de la UAESP, tienen bajo su responsabilidad, el desarrollo de la gestión contractual. 
De la misma manera, con la participación de dichos funcionarios y contratistas en el desarrollo de las diferentes charlas, se coloca bajo su conocimiento las conductas que pueden ser objeto tanto del inicio de procesos disciplinarios, como de las que pueden ser objeto de la comisión de delitos, mitigando de esta manera, la presencia de actos corruptivos en la contratación que adelanta la Unidad.</t>
  </si>
  <si>
    <t>30/09/2017: El 14 de septiembre de 2017 la Oficina Asesora de Planeación informó a la Subdirección de Asuntos Legales, acerca de la aprobación de la versión 4 del Procedimiento Disciplinario Ordinario.
Con el desarrollo de la anterior actividad, se apoya a la meta plan de desarrollo (PDD), por cuanto se logra la permanente actualización del Proceso Disciplinario Ordinario, garantizándose de esta manera su adecuada aplicación.</t>
  </si>
  <si>
    <t>* Se realizó y publico en la pagina web de la Unidad el informe de PQRS con radicado No. 20171100043253.
* Se realizó y publico en la pagina web de la Unidad el seguimiento al Plan Anticorrupción y de Atención al Ciudadano.
Estos dos informes son muy importantes para el cumplimiento del Plan de Desarrollo, ya que en ellos la unidad informa sobre la transparencia, la gestión pública y servicio a la ciudadanía.</t>
  </si>
  <si>
    <t>* En el mes de septiembre se envio a la Oficina Asesora de Planeación el informe de avence del Plan de Acción de la OCI.
* Se realizò el informe de cumplimiento de la Ley de cuotas.
Los informes de Ley publicados por la OCI aportan al cumplimiento de la meta plan de Desarrollo, ya que al ser publicados evidencian la Transparencia, gestión pública y servicio que se presta a la ciudadanía.</t>
  </si>
  <si>
    <t>Se realiza soporte presencial y remoto, capacitación y acompañamiento en las aplicaciones, se mantienen actualizados los modulos, se realizan modificaciones según solicitudes, se realizan ajustes a los modulos.</t>
  </si>
  <si>
    <t>Se realiza el derivado N. 5 del Contrato Interadministrativo 350 de 2016. Se tiene CDP # 683 del 01 de agosto de 2017, pendiente ETB traer minuta firmada.</t>
  </si>
  <si>
    <t>Con el contrato de arrendamiento se cubren los requerimientos y/o necesidades de las subdirecciones y oficinas de la Entidad. Se realizan pagos mensuales d ela orden de compra.</t>
  </si>
  <si>
    <t>La Oficina Tic esta realizando acompañamiento a las visitas de las personas que se postularon para el teletrabajo y dan un concepto técnico si el funcionario tiene las herramientas técnologicas para ser apta del teletrabajo</t>
  </si>
  <si>
    <t>El software de impresión muestra las impresiones que realiza cada dependencia por páginas: Subdirección Administrativa: 16069, Subdirección Asuntos Legales: 14720,  Subdirección RBL: 14370,  Subdirección Aprovechamiento: 10468, Subdirección SFAP: 9493,  Dirección General: 6412,  Subdirección Disposición Final: 6135, Relaciones Gobierno: 4315, Archivo gestión documental: 3579, Prestamo: 2790,  Oficina de Comunicaciones_color: 2727, Dirección General_color: 2692,  Correspondencia: 2462,  Oficina Tic: 2235, Oficina Asesora de Planeación: 1572, Oficina de Control Interno: 840, Licitación_color: 677, Innovación_color: 657, Aprovechamiento_Plotter: 519, Licitación B/N: 419, Subdirector Aprovechamiento (Jefe): 109, Oficina de Comunicaciones_Plotter: 40, Archivo Central: 4</t>
  </si>
  <si>
    <t xml:space="preserve">Contenedores: respuesta a observaciones del proyecto del pliego 
Fuente: Pendiente por  publicacion por la SAL  
Canecas: Revisión de pre-pliegos por la SAL
Aplicativos Subsidios: Revisión de SAL
Apantallamineto: Se publicara la declaratoria decierta el 20 de octubre, posterior el 23 de octubre se radicara nuevamnete el proceso. 
Paisajismo: Estudio previo en revisión de SAL
Obras e interventorias Cementerios Sur y Central: a la espera de las Resoluciones de IDPC y Min Cultura, para radicar en SAL los procesos. 
</t>
  </si>
  <si>
    <t xml:space="preserve">Continuamos gestionando con la oficina Asesora de Comunicaciones, se pueda concretar el apoyo corporativo para impresión de piezas (volantes y afiches) e implementación de la estrategia general de comunicación de los servicios funerarios, la cual particularmente para este ultimo periodo ha estado sujeta a revisión y Vo. Bo  por parte de nueva asesora de la oficina de comunicaciones.
</t>
  </si>
  <si>
    <t xml:space="preserve">En el mes de SEPTIEMBRE, la caracterización de las autorizaciones de los subsidios funerarios por cementerio fue la siguiente:
Cementerio Norte (corresponde a la Localidad de Barrios Unidos): Se autorizaron 02 inhumaciones, 09 exhumaciones, 15 cremaciones, 02 otros (transporte - prorroga), para un total de 28 servicios.
Cementerio Sur (corresponde a la Localidad de Antonio Nariño): Se autorizaron 02 inhumaciones, 35 exhumaciones, 34 cremaciones, 05 otros (transporte - prorroga), para un total de 76 servicios.
Cementerio Central (corresponde a la Localidad de Mártires): Se autorizaron 00 inhumaciones, 09 exhumaciones, 00 cremaciones, 10 otros (transporte - prorroga), para un total de 19 servicios.
Cementerio Serafín (corresponde a la Localidad de Ciudad Bolívar): Se autorizaron 42 inhumaciones, 12 exhumaciones, 16 cremaciones, 01 otros (transporte - prorroga), para un total de 71 servicios.
Conforme con lo anterior, se informa que en el mes de septiembre se autorizaron por parte de la UAESP 46 inhumaciones, 65 exhumaciones, 65 cremaciones y 18 en otros servicios (arrendamientos por prorroga y transporte).
Por otra parte, de acuerdo a la información remitida por el operador de los cementerios -Inversiones Monte Sacro- a la Subdirección de Servicios Funerarios, se reportan los datos de los subsidios funerarios efectivamente prestados en los Cementerios propiedad del Distrito Capital, así:  
SEPTIEMBRE  2017 (del 01 al 15 de septiembre  ya que la segunda quincena de este mes  será reportada hasta mediados del mes de octubre)
Cementerio Norte       00
Cementerio Sur           40        
Cementerio Serafín     10      
Cementerio Central     07       
</t>
  </si>
  <si>
    <t>Mediante comunicado oficial No. 2017400075371 la SSFAP da respuesta al concesionario solicitando se escoja una de las tres cotizaciones enviadas para el manejo silvicultural en los Cementerios propiedad del Distrito, las actividades de manejo silvicultural dieron inicio el día 12 de septiembre de la presente vigencia en el Cementerio Central.
El pasado 13 de septiembre de 2017 fue recibido comunicado de la Secretaría Distrital de Ambiente con radicado UAESP No. 20177000234452 (Cementerio Central), 20177000234472 (Cementerio Norte), 20177000234492 (Cementerio sur) mediante el cual solicita que el concesionario allegue información respecto a caracterización remitida a la autoridad en finalizando la vigencia 2016. 
El pasado 13 de septiembre de 2017 fue recibido comunicado de la Secretaría Distrital de Ambiente con radicado UAESP No. 20177000234442 mediante el cual solicita que el concesionario allegue información respecto a caracterización remitida a la autoridad en la vigencia 2016
Fue realizada visita a los equipamientos propiedad del Distrito por parte de la SDS como parte de las visitas de inspección vigilancia y control concepto higiénico sanitario a cementerios. 
Mediante comunicado oficial UAESP No. 20177000228122, el concesionario hace entrega a la Unidad de los resultados del monitoreo isocinético del horno No. 2 del Cementerio Norte.</t>
  </si>
  <si>
    <t xml:space="preserve">Se realizo el proceso de contratación de 3 profesionales (2 abogados y 1 psicologa) que permitira iniciar la prestación de servcios de tramites legales y manejo del duelo en los cementerios de propiedad del Distrito. 
</t>
  </si>
  <si>
    <t xml:space="preserve">Se viene realizando acciones correctivas en el manejo sivicultural y un mayor control en la contamiación atmosfetica de fuentes fijas y moviles y servicios públicos. </t>
  </si>
  <si>
    <t xml:space="preserve">La SSFAP, emprende acciones para el consumo responsable de los servicios públicos en desarrollo del contrato de concesión 311 de 2013 -  en los equipamentos de servicios funerarios del Distrito Capital. </t>
  </si>
  <si>
    <t>“Durante el mes de agosto de 2017, la Interventoría de alumbrado público reporto a través de las 14 cuadrillas de inspección nocturna un total de 12.700 fallas, de las cuales 9.523 fallas correspondían a luminarias apagadas.  
Adicionalmente, es preciso indicar que durante el mes de agosto de 2017, se atendieron por parte del operador del servicio de alumbrado público un total de 13.513 órdenes de trabajo, de las cuales 10.847 órdenes de trabajo fueron atendidas en menos de 72 horas, para un porcentaje de atención en menos de 72 horas del 80,27%.  
En cuanto al porcentaje de avance del contrato de Interventoría No. 334 de 2017, se tiene un total del 32,78% con fecha de corte al 31 de agosto de 2017”.</t>
  </si>
  <si>
    <t xml:space="preserve">Para el mes de septiembre se realizo: 
Seguimiento al estado de avance de los proyectos piloto y recopilacion de Informacion en Matriz diseñada para tal fin.
Mediciones y analisis de las diferentes tecnologias a prueba. 
Agendamiendo con proveedores para analizar la viabilidad de implementar nuevos proyectos y nuevas tecnologias.
Mesas de Trabajo con CODENSA/INTERVENTORIA/PROVEEDORES para validar estado de los pilotos y definir lineas de accion.
Visitas a diferentes puntos de la ciudad para analizar la viabilidad de implementar diferentes tecnologias. </t>
  </si>
  <si>
    <t>Se diligenció la matriz de requisitos de la ISO 14001:2015. Se determin{o los productos mínimos y las evidencias que se deben de tener para llegar al 50% de la implementaci{on de esta norma t{ecnica. Se encuentra pendiente de revisión por parte del Jefe de la Oficina de Planeación.</t>
  </si>
  <si>
    <t xml:space="preserve">Duarante este mes la OAC desarrolló y presentó varias campañas sobre los temas misionales de la UAESP (campaña alumbrado, campaña cementerios, campaña aprovechamiento) de igul forma, se hizo un seguimiento y acompañamiento a los medios que registraron las noticias de la UAESP y se realizaron capacitaciones sobre vocería a ciertos directivos. </t>
  </si>
  <si>
    <t xml:space="preserve">La OAC continúa implementando la estrategia de comunicación interna. Se ha estado trabajando sobre la conceptualización y grabación de los contenidos del noticiero interno, así como la organización del evento "Episodio". </t>
  </si>
  <si>
    <t xml:space="preserve">Durante este mes la OAC ha venido trabajando en la materialización de ciertas alianzas especialmente con el sector privado. De igual forma, se desarrolló el evento 20k en compañía de entidades distritales. Así mismo, continuamos presando apoyo a las diferentes actividades desarrolladas por las diferentes oficinas y subdirecciones. 
1- Cubrimiento Rueda de Prensa Alcaldía Mayor de Bogotá sobre acciones realizadas por todas las entidades en torno a la visita del Papa.
2- Cubrimiento sesión plenaria del Concejo de Bogotá en el Barrio Tibabuyes, Localidad de Suba.
</t>
  </si>
  <si>
    <t>Diseño de la Estrategia Digital de la entidad con focos de contenido y ejes temáticos, propuesta de gestión de influenciados y requerimientos mínimos de presupuesto para incrementar métricas de alcance y crecimiento. Diseño de Estrategia de Divulgación Fase 1 Licitación Aseo / Diseño de Estrategia de Contención y Crisis Coyuntura Relleno Doña Juana / Presentación de Estrategia Digital Uaesp a Asesora de Comunicaciones.</t>
  </si>
  <si>
    <t xml:space="preserve">Duarante este mes la OAC realizó la implementación de las campañas sobre los temas misionales de la UAESP (campaña alumbrado, campaña cementerios, campaña aprovechamiento) de igual forma, se hizo un seguimiento y acompañamiento a los medios que registraron las noticias de la UAESP (situación en el relleno sanitario, licitación de aseo) y se realizaron capacitaciones sobre vocería a ciertos directivos. </t>
  </si>
  <si>
    <t xml:space="preserve"> Divulgación de  la campaña de comunicación acerca de Teletrabajo
- Divulgación estrategia de comunicación “conoce el manual antijurídico
- Divulgación de campaña de comunicación sobre las elecciones de la comisión de personal
- Divulgación de la campaña porta tu carné
- Divulgación de la campaña de comunicación muévete mejor
Se recibieron los ajustes y recomendaciones por parte de Dirección, con relacióna las piezas de episodio, entregadas en agosto. 
Se realizó el noticiero, sin embargo, se encuentra por aprobación por parte de Dirección. </t>
  </si>
  <si>
    <t xml:space="preserve">1- Cubrimiento Jornada de Carnetización de Recicladores de Oficio en la Localidad de Usme.
2- Cubrimiento actividad con niños de los barrios La Aurora y Chumiza, Localidad de Usme. Visita al Estadio Nemesio Camacho “El Campín”.
3- Cubrimiento lanzamiento Campaña Separar Transforma.
</t>
  </si>
  <si>
    <t>Diseño y presentación de estrategia para acciones de comunicación para cubrimiento de Paro Sur Bogotá, Campaña Separar Trasnforma y Crisis Relleno Doña Juana y Bogota Se Ilumina (Codensa)
Diseño de la Estrategia Digital de la entidad con focos de contenido y ejes temáticos, propuesta de gestión de influenciados y requerimientos mínimos de presupuesto para incrementar métricas de alcance y crecimiento.</t>
  </si>
  <si>
    <t>1. Durante el mes de Julio, el grupo de profesionales de  RBL realizó y/o apoyo las siguientes jornadas especiales:
Recolección de residuos durante el operativo realizado en el Barrio Bosque Calderón con acompañamiento del Alcalde Mayor Enrique Peñaloza. 
Recorrido- diagnóstico Parque El virrey, Carrera 15 entre Calle 88 y Calle 94, Carrera 9 entre Calle 72 y Calle 85, Calle 57 y Calle 53, para la instalación de publicidad con el tema de reciclaje. 
Verificación del área limpia para la entrega de la plazoleta del Chorro de Quevedo con el Alcalde Mayor Enrique Peñaloza. 
2. Se realizó seguimiento  a los componentes de Recolección, Barrido y Limpieza- RBL, en diferentes zonas de la ciudad:
Avenida Circunvalar desde la Calle sexta hasta entrada a patios.
Recorrido Barrio Bosque Calderón. 
Plaza Calle 100.
Humedal Jaboque. 
Calle 6a No. 94ª-26- Barrio Tintal II
Calle 168 No. 19B-80 en el Barrio Toberin. 
Calle 53 y calle 80 con Avenida 68, verificando temas de Recolección, Barrido y Limpieza para el evento del 20 Julio 2017.
3. En cuanto a puntos críticos se adelantó lo siguiente: 
De acuerdo a los puntos críticos suministrados por la Interventoría Intercapital, se procedió a realizar georreferenciación  en donde se priorizaron dos (2) puntos críticos por localidad que han sido erradicados por parte del operador y/o prestador, con el fin de realizar seguimiento a los mismos y de reactivarse proceder a coordinar su intervención.</t>
  </si>
  <si>
    <t>1. Plan de seguimiento y verificación de las intervenciones de poda de árboles 
 Para el mes de julio,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Se atendieron 60 solicitudes de poda de árboles.  
2. Apoyo conjunto para el plan de iluminación de parques y plazas públicas.
Para el mes de julio, se continuó con la articulación de las actividades de poda, mensualmente con la información que es remitida por la subdirección de alumbrado público y funerarios,  en relación con los parques y plazas públicas que son objeto de intervención por esa subdirección, es importante aclarar que en el mes pasado se atendieron las que fueron priorizadas de la primer base de datos remitida, por el equipo de corte y poda.
 Igualmente dentro de las verificaciones de actividades de poda y marcaciones de individuos arbóreos, por parte  del equipo técnico en campo en compañía de los operadores y/o prestadores, se hace énfasis en la liberación de luminarias y conos lumínicos.
Zona 1: Poda en parques dentro del plan de luminarias de la UAESP 0
Zona 2: Poda en parques dentro del plan de luminarias de la UAESP 2 
Zona 3: Poda en parques dentro del plan de luminarias de la UAESP 0
Zona 4: Poda en parques dentro del plan de luminarias de la UAESP 1
Zona 5: Poda en parques dentro del plan de luminarias de la UAESP 0
Zona 6: Poda en parques dentro del plan de luminarias de la UAESP 0
Total parques intervenidos en materia de poda de árboles durante el mes de Julio: 3
3. Caracterización de la actividad de corte de césped en áreas públicas.
 Dentro de esta actividad, en el mes de Junio, se está trabajando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Zona 1: Caracterización de actividades de corte de césped en áreas públicas 0.
Zona 2: Caracterización de actividades de corte de césped en áreas públicas 1.
Zona 3: Caracterización de actividades de corte de césped en áreas públicas 0
Zona 4: Caracterización de actividades de corte de césped en áreas públicas 1
Zona 5: Caracterización de actividades de corte de césped en áreas públicas 0
Zona 6: Caracterización de actividades de corte de césped en áreas públicas 1
Total de caracterizaciones de actividades de corte de césped realizadas en el mes de Julio: 3</t>
  </si>
  <si>
    <t>2. Operativos de retiro de PEV
a.Se realizaron 19 operativos de retiro de PEV en  nueve (9) localidades (Suba, Usaquen, Chapinero, Barrios Unidos, Fontibón, Engativa, Teusaquillo Kennedy, Puente Aranda),  desmontando un total de 1.011 elementos; 919 pendones y 92 pasacalles, siendo la Localidad de Suba la que tuvo una mayor incidencia en estos operativos.   
3. Visitas de prevención a constructoras
a. En articulación con Camacol, se llevó a cabo un conversatorio el pasado miercoles 12 de julio con la participacipación de constructoras, donde éstas presentaron propuestas de innovación para el tema relacionado con el impacto de la contaminación visual por concepto de la instalación no autorizada de publicidad exterior visual.    
4. Propuesta normativa para costear la publicidad exterior no autorizada en el Distrito Capital . Esta pendiente realizar una reunión con la Secretaría Distrital de Ambiente para definir competencias.</t>
  </si>
  <si>
    <t>Durante el mes de  Julio se atendieron 68 SIRES,  por árboles caídos</t>
  </si>
  <si>
    <t xml:space="preserve">1. Mesa Distrital de llantas,
En el mes de julio se realizó la mesa Distrital de llantas el día 14 de julio del año en curso, donde se socializaron los resultados de:
Jornada Distrital llevada a cabo el pasado mes de junio, y de los resultados obtenidos en cuanto  a la recolección de NFU en los opertivos realizados en el mes de junio.
Adicionalmente se propusieron jornadas de control a nivel local donde se generarán mesas de trabajo con las alcaldías locales, para garantizar que las jornadas de control sean efectivas.
2. Programación y acompañamiento a los operativos de recolección de llantas abandonadas en vía pública.
En el mes de julio se realizaron cuatro (4) operativos de recolección de llantas abandonadas de manera clandestina en vía pública y la Gran Jornada de recolección de llantas en nueve (9) localidades del Distrito, logrando recolectar y gestionar 2.189 llantas, en las diferentes localidades.
Operativo No 1 el  06  de julio  en las localidades de Kennedy, Bosa y Puente Aranda (700) NFU,  Operativo No 2 el  13 de julio en Suba (595) NFU, Operativo No 3 el  24 de julio en Usaquen (275) NFU, y Operativo No 4 el  27 de julio en Martires, Barrios Unidos, Fontibón y Engativa (619) NFU.  
 </t>
  </si>
  <si>
    <t>*Para el mes de Agosto la interventoría oficializó la aprobación del Plan de Relaciones con la Comunidad del prestador Aguas Bogotá S.A  ESP, mediante oficio radicado No 2017-700-019943-2 del 9 de agosto de 2017.
*Se asistió a reunión de capacitación de las acciones realizadas en territorio por los equipos del componente de gestión social de la UAESP con los profesionales de gestión social de RBL, equipo comparendo ambiental de RBL, equipo pedagógico de la subdirección de aprovechamiento y gestores de la subdirección de aprovechamiento,  con el proposito de conocer las acciones a realizar  en el Operativo en María Paz.
*Se realizó recorrido al punto crítico ubicado en el río Fucha (carrera 24 con calle 11) localidad Antonio Nariño, donde se establecieron las acciones de intervención de cada entidad de acuerdo a sus competencias y se establecieron las calles y carreras a intervenir para realizar la respectiva jornada.
*Para el mes de Agosto el equipo de gestión social participó en diferentes espacios interinstitucionales  (Comisión Ambiental Local (CAL), JAL, en las localidades de  Candelaria, Martires y Antonio Nariño.
*Se participó en reunión con la Administradora del Conjunto Multifamiliar el Rincón, junto con la promotora de Aguas de Bogotá y el Gestor de la SDA para realizar seguimiento a la petición que realizó respecto a la recolección de residuos aprovechables.   
En cuanto a la temática de comparendo ambiental, en el mes de agosto se realizaron  22 reuniones y/o capacitaciones a la comunidad en general , funcionarios de la Caja de Vivienda Popular, públicos, militares, comercio y Policia Metropolitana de Bogotá sobre los comportamientos inadecuados por la comunidad , manejo de residuos solidos, estas reuniones permitieron agrupar en total a 726 ciudadanos, en las localidades de Usaquen, Barrios Unidos Antonio Nariño, Bosa, Chapinero Antonio Nariño, Candelaria, Suba, Fontibón, San Cristobal, Kennedy y Santa Fe.</t>
  </si>
  <si>
    <t>1. Plan de seguimiento y verificación de las intervenciones de poda de árboles 
 Para el mes de agosto,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Zona 1: 159 Solicitudes y se atendieron 7
Zona 2: 38 solicitudes y se atendieron 29
Zona 3: 51 Solicitudes y se atendieron 9
Zona 4: 27 Solicitudes y se atendieron 28
Zona 5: 22 Solicitudes y se atendieron 0
Zona 6: 27 solicitudes y se atendieron 19
Total de solicitudes realizadas en materia de poda de árboles en el mes de Agosto del 2017: 324 y 92
Solicitudes atendidas el mismo mes. 
2. Apoyo conjunto para el plan de iluminación de parques y plazas públicas.
Para el mes de agosto, se continuó con la articulación de las actividades de poda, mensualmente con la información que es remitida por la subdirección de alumbrado público y funerarios,  en relación con los parques y plazas públicas que son objeto de intervención por esa subdirección, es importante aclarar que en el mes pasado se atendieron las que fueron priorizadas de la primer base de datos remitida, por el equipo de corte y poda.
Igualmente dentro de las verificaciones de actividades de poda y marcaciones de individuos arbóreos, por parte  del equipo técnico en campo en compañía de los operadores y/o prestadores, se hace énfasis en la liberación de luminarias y conos lumínicos.
Zona 1: Poda en parques dentro del plan de luminarias de la UAESP 0
Zona 2: Poda en parques dentro del plan de luminarias de la UAESP 1 
Zona 3: Poda en parques dentro del plan de luminarias de la UAESP 0
Zona 4: Poda en parques dentro del plan de luminarias de la UAESP 2
Zona 5: Poda en parques dentro del plan de luminarias de la UAESP 0
Zona 6: Poda en parques dentro del plan de luminarias de la UAESP 0
Total parques intervenidos en materia de poda de árboles durante el mes de Agosto: 3
3. Caracterización de la actividad de corte de césped en áreas públicas.
Dentro de esta actividad, en el mes de agosto, se está trabajando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Zona 1: Caracterización de actividades de corte de césped en áreas públicas 0.
Zona 2: Caracterización de actividades de corte de césped en áreas públicas 1.
Zona 3: Caracterización de actividades de corte de césped en áreas públicas 1
Zona 4: Caracterización de actividades de corte de césped en áreas públicas 1
Zona 5: Caracterización de actividades de corte de césped en áreas públicas 0
Zona 6: Caracterización de actividades de corte de césped en áreas públicas 1
Total de caracterizaciones de actividades de corte de césped realizadas en el mes de Agosto: 4</t>
  </si>
  <si>
    <t>1.1. Preparación del día de la no contaminación visual: Esta actividad se realizó en el mes de junio.
2. Operativos de retiro de PEV
a.Se realizaron 13 operativos de retiro de PEV en  nueve (9) localidades (Suba, Usaquen, Chapinero, Barrios Unidos, Fontibón, Engativa, Teusaquillo Kennedy, Puente Aranda),  desmontando un total de 436 elementos; 377 pendones y 59 pasacalles, siendo la Localidad de Kennedy  la que tuvo una mayor incidencia en estos operativos.   
3. Visitas de prevención a constructoras
a. Para el mes de agosto no se llevo a cabo actividad aclguna por cuanto en el mes de julio se realizaron acciones con Camacol,  para el tema relacionado con el impacto de la contaminación visual por concepto de la instalación no autorizada de publicidad exterior visual.    
4. Propuesta normativa para costear la publicidad exterior no autorizada en el Distrito Capital . Esta actividad no tuvo avance alguno para el mes de agosto.</t>
  </si>
  <si>
    <t>Durante el mes de  Agosto se atendieron 68 SIRES,  por árboles caídos</t>
  </si>
  <si>
    <r>
      <t>1. Mesa Distrital de llantas,
En el mes de agosto se realizó la mesa Distrital de llantas el día 22 de agosto del año en curso, donde se solicitó por parte del IDU y de la SDA, pedir a IDRD información de las cláusulas ambientales que se exigen en los contratos de obra para verificar el cumplimiento de lo establecido en el Resolución 6981/2011</t>
    </r>
    <r>
      <rPr>
        <i/>
        <sz val="8"/>
        <rFont val="Calibri"/>
        <family val="2"/>
        <scheme val="minor"/>
      </rPr>
      <t xml:space="preserve"> "Por la cual se dictan lineamientos para el aprovechamiento de llantas y neumáticos usados, y llantas no conforme en el Distrito Capital</t>
    </r>
    <r>
      <rPr>
        <sz val="8"/>
        <rFont val="Calibri"/>
        <family val="2"/>
        <scheme val="minor"/>
      </rPr>
      <t>", frente a la utilización de asfalto modificado con granulo de caucho reciclado de llantas usadas.
Por lo anterior se generó invitación a un representante del IDRD para la próxima mesa distrital de llantas.
Adicionalmente la SDA, de acuerdo a los compromisos adquiridos entrego un borrador de documento de solicitud al Ministerio de Ambiente y Desarrollo Sostenible, solicitando de nuevo una reunión para presentar las observaciones de la mesa distrital de llantas usadas, previo análisis al proyecto de modificación la Resolución 1457/2010 hoy Resolución 1326 del 6 de junio del 2017.
2. Programación y acompañamiento a los operativos de recolección de llantas abandonadas en vía pública.
En el mes de Agosto se realizaron seis (6) operativos de recolección de llantas abandonadas de manera clandestina en vía pública  en trece (13) localidades, logrando recolectar y gestionar 2.252 llantas.
Operativo No 1 el  03  de agosto  en las localidades de Tunjuelito y Kennedy (887) NFU,  Operativo No 2 el  05 de agosto en Antonio Nariño y Martires (50) NFU, Operativo No 3 el  10 de agosto en Bosa (325) NFU,  Operativo No 4 el  17 de agosto en Ciudad Bolívar  (89) NFU, Operativo No 5  el 24 de agosto en Barrios Unidos, Engativa, Antonio Nariño Fontibón, Teusaquillo y Rafael Uribe Uribe (Martires, Barrios Unidos, Fontibón y Engativa (678) NFU y Operativo No 6  el 31 de agosto en la localidad de Suba con (223) NFU</t>
    </r>
  </si>
  <si>
    <t>*Teniendo presente el Plan de relaciones con la comunidad referidos en la resolución 365 de 2013 y los temas trasversales a la gestión social, en el mes de septiembre el equipo de Gestión Social desarrollo las siguientes acciones: 
Supervisión a las acciones realizadas por parte del operador e interventoría: 
*Se solicitó a la Interventoría Inter Capital la programación semanal de las actividades del Plan de Relaciones con la comunidad (Gestión Social) para realizar seguimiento para el mes de septiembre.
*Se llevó a cabo acompañamiento al operador Aguas de Bogotá a fin de realizar capacitación sobre separación en la fuente, manejo adecuado de residuos y comparendo ambiental; donde desde la UAESP y el equipo de comparendo dieran a conocer las sanciones que se pueden imponer por realizar inadecuado manejo de residuos. 
*Se realizó seguimiento al operador de aseo Aguas de Bogotá en la localidad Antonio Nariño respecto al tema de recolección de residuos y las acciones de gestión social realizadas en la intervención del espacio público del rio Fucha, actividad acompañada del IDIPRON, Secretaria de Gobierno, Secretaria de Ambiente, Alcaldía Local, UAESP, Policía Juvenil, Ejercito y comunidad participante.
*Se realizó supervisión de RBL en la misa campal del papa en el parque Simón Bolívar, donde se verifico el estado del lugar entes y después de la misa campal, garantizando que el operador de aseo Aguas de Bogotá realizara la respectiva recolección de residuos para mantener el área limpia.
En los espacios interinstitucionales el equipo de gestión social participó en la Comisión Ambiental Local (CAL), JAL, de las localidades de Candelaria, Rafael Uribe Uribe, Martires y Santafe.
*Se asistió a la reunión convocada por el Acueducto y Aguas de Bogotá al seguimiento de las acciones que realizan los gestores sociales del operador en campo respecto al plan de relaciones con la comunidad, reunión llevada a cabo en la oficina de Aguas de Bogotá.
*Se participó en la mesa de puntos críticos convocada por la UAESP desde la subdirección de RBL, para organizar y coordinar los aspectos relacionado con puntos críticos, con la participación de los equipos de gestión social de Acueducto, interventoría Inter Capital, UAESP y los operadores/prestadores Ciudad Limpia, Aseo Capital y Aguas de Bogotá, acueducto.
*Se participó en la reunión convocada subdirección de RBL para organizar los grupos de trabajo para el día 07 de septiembre en la misa campal del papa, con el fin de supervisar la operación que realizaría el operador Aguas de Bogotá en la limpieza del parque Simón Bolívar antes y después de la actividad.
*En cuanto a la temática de comparendo ambiental, en el mes de septiembre se realizaron  25 reuniones y/o capacitaciones a la comunidad en general, Entidades Públicas  y comercio sobre los comportamientos inadecuados por la comunidad , manejo de residuos solidos, estas reuniones permitieron agrupar en total a 268 ciudadanos, en las localidades de Usaquen, Chapinero, Kennedy, Tunjuelito, Martires, Bosa, Engativa, Teusaquillo Candelaria  y Santa Fe.</t>
  </si>
  <si>
    <t>OBRA MITIGACIÓN PTL: Desde el inicio de la obra el 17 de abril, se tienen 2 frentes de trabajo (Estabilización del talud occidental de los biorreactores y la intervención de los tanques biorreactores). Se han realizado estrictamente comités semanales de avance para llevar a cabo el seguimiento de obra. Se han aprobado documentos como cronograma y personal. Igualmente, se han realizado requerimientos al ejecutor de la obra.   Se ha avanzado en la ejecución de la obra, la cual se encuentra en un avance del 10% y con su finalización, se mitigará el riesgo de colapso de los tanques biorreactores ante un posible sismo. 
OBRA POSTE 53: Se continua a la espera del permiso de ocupación de cauce de la Qda. Yerbabuena que debe emitir la Autoridad Ambiental - CAR. No obstante se ha remitido información complementaria ante un recurso de reposición que la Unidad interpuso ante la CAR. Se espera que la obra inicie en las próximas semanas y con la finalización de esta importante obra, se reducirá el riesgo de deslizamiento de material rocoso en la vía principal del RSDJ. 
OBRA DIQUE 6: Se otorgó prórroga de la adición 5 del C344 para la ejecución de la obra  por un lapso de 3 meses, debido a factores climatico que impidieron el avance normal de la obra. Con la realización de esta importante obra  se salvaguarda la Qda. Aguas Claras y el óptimo envejecimiento de los residuos dispuestos en Zona 7, costado sur. 
Igualmente, se realizó la adición respectiva al contrato de interventoría, el cual garantizará el correcto seguimiento a la ejecución de esta obra. 
Por otro lado, se ha realizado el correcto seguimiento realizando comités de avances semanales junto con la Interventoría y se han realizado los correspondientes requerimientos.</t>
  </si>
  <si>
    <t xml:space="preserve">Se dio autorización por parte de la UAESP a 68 solicitudes, las cuales corresponden a 160 servicios funerarios autorizados; 12 solicitudes no fueron autorizadas, las cuales corresponden a 19 servicios no autorizados.
Para el mes de julio el promedio de repuesta fue de 4,5 días hábiles, por lo que se observa una disminución en los tiempos de respuesta dados a los deudos por parte de la entidad respecto al mes anterior. Es de anotar, que durante este mes la atención al usuario disminuyó en tiempo en promedio de 0,6 días hábiles. Es necesario continuar ajustando nuestros procesos internos y procedimientos en pro de mantener los tiempos de respuesta adecuados por parte de la entidad. 
En el mes de JULIO, la caracterización de las autorizaciones de los subsidios funerarios por cementerio fue la siguiente:
Cementerio Norte (corresponde a la Localidad de Barrios Unidos): Se autorizaron 00 inhumaciones, 04 exhumaciones, 13 cremaciones, 00 otros (transporte - prorroga), para un total de 17 servicios.
Cementerio Sur (corresponde a la Localidad de Antonio Nariño): Se autorizaron 00 inhumaciones, 20 exhumaciones, 22 cremaciones, 03 otros (transporte - prorroga), para un total de 45 servicios.
Cementerio Central (corresponde a la Localidad de Mártires): Se autorizaron 14 inhumaciones, 08 exhumaciones, 00 cremaciones, 08 otros (transporte - prorroga), para un total de 30 servicios.
Cementerio Serafín (corresponde a la Localidad de Ciudad Bolívar): Se autorizaron 35 inhumaciones, 17 exhumaciones, 15 cremaciones, 01 otros (transporte - prorroga), para un total de 68 servicios.
Conforme con lo anterior, se informa que en el mes de julio se autorizaron por parte de la UAESP 49 inhumaciones, 49 exhumaciones, 50 cremaciones y otros 12 servicios (arrendamientos por prorroga y transporte).
De acuerdo a la información remitida por el operador de los cementerios -Inversiones Monte Sacro- a la Subdirección de Servicios Funerarios, se reportan los datos de los subsidios funerarios efectivamente prestados en los Cementerios propiedad del Distrito Capital, así:  
JULIO 2017 (del 01 al 15 de julio ya que la segunda quincena de julio se reporta hasta mediados del mes de agosto)
Cementerio Norte       12
Cementerio Sur           27
Cementerio Serafín     34
</t>
  </si>
  <si>
    <t>Octubre</t>
  </si>
  <si>
    <t>* El priximo informe que se realiza es en el mes de diciembre, por lo cual no ase tiene avance en esta meta.
Estos dos informes son muy importantes para el cumplimiento del Plan de Desarrollo, ya que en ellos la unidad informa sobre la transparencia, la gestión pública y servicio a la ciudadanía.</t>
  </si>
  <si>
    <t>* Se realizó el seguimiento a los requerimientos efectuados por los entes de control del mes de octubre, cumpliendo con el % programado.. 
Este seguimiento aporta a la meta del plan de desarrollo ya que la Unidad esta verificando los tiempos de respuesta de la solucitudes preswentadas por loe Entes de control y los ciudadanos, generando el fortalecer la gestión pùblica</t>
  </si>
  <si>
    <t>* • Se realizo la auditoria de Participación Ciudadana.
*  Se realizo la auditoria de Defensa Judicial.
*  Se realizo la auditoria de gestioón de las Tecnologias de La información.
* Se realizo la auditoria de Gestión de Bienes.
Estas Auditorias  tienen una insidencia significativa en el cumplimiento de la meta Plan de Desarrollo, ya que son herramientas con la que cuenta la Unidad para fortalecer el SIG.
.</t>
  </si>
  <si>
    <t>* En el mes de octubre se envio a la Oficina Asesora de Planeación el informe de avence del Plan de Acción de la OCI.
* Se realizò el informe del tercer trimestre de Austeridad del Gasto.
* Se realizó el informa de Cumplimiento Metas Plan de Desarrollo.
* Se realiz&lt;ó seguimiento a la Caja Menor de la Unidad.
Los informes de Ley publicados por la OCI aportan al cumplimiento de la meta plan de Desarrollo, ya que al ser publicados evidencian la Transparencia, gestión pública y servicio que se presta a la ciudadanía.</t>
  </si>
  <si>
    <t>31/10/2017: Culminado el proceso de sensibilización del Manual de Formulación e Implementación de Políticas para la Prevención del Daño Antijurídco, la Subdirección de Asuntos Legales, proyectó las comunicaciones oficiales externas para solicitar la participación ya sea de la Agencia Nacional de Defensa Jurídica del Estado, la Secretaría Jurídica Distrital o la Dirección de Defensa Jurídica y del Daño Antijurídico de la Alcaldía Mayor de Bogotá D.C., con la finalidad de que por conducto de alguna de ellas, se realice la capacitación en materia de políticas para la prevención del daño antijurídico.
OE: Con el desarrollo de la sensibilización de las piezas comunicativas que abordan los principales aspectos del Manual para la Prevención del daño Antijurídico, se logra una mejor comprensión por parte de los funcionarios de la UAESP, de las políticas institucionales de prevención al daño antijurídico, mitigando de esta manera, la probabilidad de la instauración de demandas en contra de la Entidad.
MPD: Con la formulación y sensibilización del Manual de Políticas para la Prevención del Daño Antijurídico, se fortelece el Proceso de Gestión de Asuntos Legales del Sistema Integrado de Gestión de la Unidad, toda vez que con la sensibilización de los aspectos anteriormente mencionados, se logra que los funcionarios conozcan el impacto de los procesos judiciales, en los cuales la Unidad es sujeto procesal, concientizando así al personal de la Unidad, de la importancia de conocer el contenido de dicho manual.</t>
  </si>
  <si>
    <t>31/10/2017: Entre las asesorías prestadas por la Subdirección de Asuntos Legales a las diferentes dependencias durante el mes de agosto de 2017, destaca la siguiente: El 12 de octubre de 2017, se prestó asesoría jurídica a la SUbdirección Adminstrativa y Financiera, en el proceso de contratación para la adquisición de equipos periféricos- evento 42844. 
Igualmente, el 26 de octubre de 2017, se  prestó asesoría jurídica a la SUbdirección de Recolección, Barrido y Limpieza, en la estructuración de la interventoría de aseo , así como en la revisión de la minuta del contrato a celebrarse con Aguas de Bogotá.
OE: Con el desarrollo de la anterior actividad,  se fortalece la gestión contractual de la Unidad,  pues con el acompañamiento que brinda la Subdirección de Asuntos Legales a las diferentes dependencias, se mitiga la posibilidad de la presencia de errores en la estructuración de los documentos previos asociados a los diferentes procesos de selección que inicia la Unidad, situación que impacta positivamente el cumplimiento del objeto minisonal de la UAESP. Además, se direcciona adecuadamente cada proceso de selección, según la naturaleza de los diferentes objetos contractuales.
Así mismo, se apoya al cumplimiento del plan distrital de desarrollo, así:
PDD: Se optimiza la aplicación del manual de contratación de la Unidad, mitigando la probabilidad de la presencia de inconsistencias en el texto de los diferentes documentos que son elaborados en el trámite de la gestión contractual al interior de la Unidad, reduciendo los tiempos de respuesta por parte de la Subdirección de Asuntos Legales.</t>
  </si>
  <si>
    <t>31/10/2017: Por problemas técnicos en la web master de la Unidad, no ha sido posible publicar la  versión 4 del Procedimiento Disciplinario Ordinario. Pendiente esta acción.
De otro lado, mediante correo electrónico dirigido a la Oficina Asesora de Comunicaciones, se solicitó la divulgación, por cualquiera de los medios con los que cuenta la Unidad, una diapositva y un video, mediante los cuales se recuerda a los funcionarios de la Unidad, el contenido de la Directiva 003 de 2013 expedida por la Alcaldía Mayor de Bogotá D.C., mediante la cual se establecieron las directrices para prevenir las conductas relacionadas con el incumplimiento de los manuales de funciones, procedimientos y de la pérdida de elementos y documentos públicos. 
Con el desarrollo de la anterior actividad, se apoya a la meta plan de desarrollo (PDD), por cuanto se logra la permanente actualización del Proceso Disciplinario Ordinario, garantizándose de esta manera su adecuada aplicación.</t>
  </si>
  <si>
    <t>Para el periodo correspondiente a octubre no se tiene programado reporte.  El  avance según lo programado se reportará en el de noviembre de la presente anualidad.</t>
  </si>
  <si>
    <t xml:space="preserve">Durante el periodo  comprendido entre los meses de  agosto a octubre se adelantaron las siguientes  actividades:   Se formuló el Plan  de Bienestar Social de incentivos  vigencia 2017-2020 el cual fué adoptado mediante Resolución No. 411 del 2 de agoto de 2017;  para tal efecto, se han ejecutado las  actividades  programadas para el  respectivo periodo. </t>
  </si>
  <si>
    <t xml:space="preserve">Durante el periodo  comprendido entre los meses de  agosto a octubree se adelantaron las siguientes  actividades:   Se formuló el Plan  de capacitación 2017-2020  el cual fué  adoptado mediante Resolución No. 411 del 2 de agoto de 2017para tal efecto, se han ejecutado las  actividades  programadas para el  respectivo periodo. </t>
  </si>
  <si>
    <t>El pasado 10 de octubre, mediante correo electrónico  se envió  a la Comisión Nacional del Servicio Civil  el documento por el cual se realizan los ajustes al sistema de evaluación para su revisión:  en dicho documento, se incluyó el porcentaje del cumplimiento de las metas de la dependencia, así como las competencias comporta-mentales,  entre otros. 
Como producto de la revisión de dicho documento, las profesionales encargadas del tema por parte de la CNSC programaron una reunión el miércoles 18 de octubre a las 3:30 de la tarde, a la cual asistió la Profesional Especializada líder del proceso de Talento Humano, para recibir las observaciones y recomendaciones frente al tema. De igual forma, se programó  una reunión para el  mes de  noviembre  dirigida  a  los evaluados y evaluadores con el fin de  socializar las observaciones del documento y así como el Acuerdo 565 de 2016, por el cual se ajusta  el sistema  tipo  ante la eventual adopción  de la entidad. 
Pese a lo anterior, no se reporta avance por cuanto el porcentaje de cumplimiento está sujeto a la entrega del documento ajustado y aprobado.</t>
  </si>
  <si>
    <t>Actividades realizadas durante el mes de octubre de 2017:
-   el 9 de octubre se realizó mesa de trabajo con los asesores de la Dirección Distrital de Contabilidad y la Subdirección de Disposición Final para  precisar la importancia de los bienes en conceción del RSDJ.                                                                          
-  Los días 4/13/23 y 30 de octubre se continúo con el seguimiento al cronograma Plan de migración contable Helisa-Limay .                                                                -  Se validaron saldos a junio en ambiente de prueba para que TIC´S actualice los enlaces y se pruedan iniciar las pruebas NICSP.   
- El 26 de octubre de 2017, se dió cumplimiento a la Carta - Circula r No.60 de la Dirección Distrital de Contabilidad,  remitiendo a la DDC la Matriz de prueba de saldos uniciales con corte a 30 de Junio de 2017.                                                   
- El 31 de octubre en Comité de Sostenibilidad Contable se realizó  seguimiento al Plan de Acción de preparación para Implementación del NMNC</t>
  </si>
  <si>
    <t xml:space="preserve">El 31 de octubre en Comité de Sostenibilidad Sontable se realizó  seguimiento al Plan de Acción de preparación para Implementación del NICSP, reunión en la cual se presentó el avance de los siguientes procedimientos:
- Procedimiento de ingresos de almacén: está pendiente el proceso de presentación y publicación, 
-  Procedimiento de caja menor: se presentó propuesta está para revisión por parte de  gestión documental  
-  Procedimiento de liquidación de nómina con su respectivo instructivo: Se encuentra pendiente su publicación.
-  Procedimiento de administración y manejo de inventarios y de egresos:se están realizando mesas de trabajo para su respectiva revisión y modificación.
-  Procedimiento de Cobro Persuasivo y cobro coactivo:  se realizó mesa de trabajo donde quedaron compromisos por parte de la Oficina jurídica para continuar y presentarlo a    la Oficina Aseora de  Planeación.
</t>
  </si>
  <si>
    <t xml:space="preserve">
No obstante, de haber cumplido con la meta programada para el primer semestre de 2017, se continúa brindando capacitación a  los servidores públicos de la entidad, con el fin de  fortalecer los procesos de gestión documental y preservar la memoria institucional. Facilitando trámites al interior de la entidad.</t>
  </si>
  <si>
    <t>En el mes de octubre, se realizaron mejoras en la herramienta Orfeo y  se continúo con la implementación del expediente virtual, el cual se está archivando por tipo documental lo que permite llegar al usuario y  ubicar de manera rápida el documento requerido.  En todas las dependencias de la Unidad se están archivando los documentos de manrea virtual;  Es de resaltar que el mayor número de expedientes se concentra en la Subdirección de Asuntos Legales en la serie contratos y expedientes disciplinarios y  en la Subdireccion Administrativa y Financiera - Historia Laboral de los funcionarios, lo cual ha permitido dar cumplimiento a las metas establecidas.</t>
  </si>
  <si>
    <t xml:space="preserve">En el  mes de octubre, se dió continuidad  con el proceso de elaboración del   manual de conservación documental.  Es de resaltar que , se hace necesario llevar a cabo una reunión para sincronizar el manual con el programa de salud ocupacional. </t>
  </si>
  <si>
    <t>El 30 de octubre  de 2017 el equipo de atención al ciudadano registró los avances de la revisión del proceso de atención al ciudadano,  indicando cambios que serán propuestos e incorporados  en el diseño de modificación que será  presentado  en el mes de noviembre de  la presente anualidad.</t>
  </si>
  <si>
    <t xml:space="preserve">Durante el mes de octubre  se culminó el muro vertical en el parqueadero del edificio, el cual fue suministrado a través del contrato de mantenimiento como factor de calidad. 
El área de casitas del primer piso fue terminada en su totalidad, de conformdiad a lo programado  y se habilitó para la oficina de licitaciones, tres salas de juntas, bodega de Almacén, oficina de Contraloría, fotocopiado, sala de conductores, bodega de muebles y el baño de esta zona, se instalaron puertas nuevas en madera y puerta de vidrio al ingreso.  Se realizó el cambio del cableado eléctrico y luminarias de tecnología led. </t>
  </si>
  <si>
    <t xml:space="preserve"> Durante el mes de  Octubre se atendieron 48  SIRES,  por árboles caídos</t>
  </si>
  <si>
    <t>Se continua con  la estructuración de los estudios previos, en lo concerniente a la definición de parámetros mínimos de metodología.</t>
  </si>
  <si>
    <t>3. El contrato 354/2017 con cargo los recursos del convenio interadministrativo No. 06 de 2015 suscrito con el Fondo Distrital para la Gestión de Riesgos y Cambio Climático -FONDIGER, el cual se liquidó y pago en el mes de octubre.
Frente a la necesidad de dinamizar acciones para la gestión de llantas usadas abandonadas en vía pública, la Unidad solicitó cambiar en plan de acción del convenio  interadministrativo No. 06 de 2015, suscrito con el Fondo Distrital para la Gestión de Riesgos y Cambio Climático -FONDIGER, que tiene por objeto: “Aunar esfuerzos entre las partes para formalizar la ejecución de los recursos distribuidos por la Junta Directiva del FONDIGER a la UAESP como integrante del sistema Distrital de Riesgos y Cambio Climático ...”, para iniciar un nuevo  proceso bajo l modlaidad de contratación de selección abreviada por subasta inversa, que tenga como objeto contratar: “la recolección, cargue, transporte, almacenamiento temporal, acondicionamiento, tratamiento, aprovechamiento y/o valoración de llantas en desuso, abandonadas en vías públicas del Distrito Capital”.
Para lo cual se generaron los borradores de estudios previos, análisis del sector, estudios de mercado, anexo técnico, ficha técnica de requerimientos técnicos mínimos.</t>
  </si>
  <si>
    <t>1. Mesa Distrital de llantas,
El 26 de octubre del año en curso, se realizó la novena sesión de la Mesa Distrital de Llantas Usadas, en la agenda a dicha mesa, se puede destacar:
* La UAESP presentó el estado del proceso de contratación para recolección de llantas, procesos de unificación de solicitudes, protocolos de recolección; los cuales fueron aprobados con antelación por Secretaria Distrital de Ambiente y Secretaría Distrital de Gobierno; Adicionalmente, asistió el IPES, a quienes se les invitó para poder hacer la articulación con la Secretaria Distrital de Desarrollo Económico para generar la articulación de las empresas manufactureras que utilizan como materia prima el caucho de las llantas usadas y promover estrategias. 
Por otra parte, frente a la solicitud realizada por parte de la Secretaría Distrital de Gobierno al IDIGER de realizar un concepto técnico a un lote de la vereda el Uval donde se encuentran almacenadas a cielo abierto aproximadamente 20.000 llantas usadas, este responde que en concordancia con el artículo 2 de la ley 1575/2012 por el cual establece que la“ Gestión integral del riesgo contra incendio”, la gestión integral del riesgo contra incendios, preparativos y atención de rescates en todas sus modalidades y la atención de incidentes con materiales peligrosos, estarán a cargo de las instituciones Bomberiles y para todos sus efectos, constituyen un servicio público esencial a cargo del estado”, así mismo, el artículo 22 define las funciones de los cuerpos de bomberos, entre los cuales se destaca: 1. Llevar a cabo la gestión integral del riesgo en incendios que comprende: a) Análisis de amenazas de incendios(…).
Por lo anterior, se solicita que la Unidad Administrativa Especial Cuerpo Oficial de Bomberos de Bogotá, realice la visita pertinente y emita el concepto respectivo.
Ahora bien, como en el espacio destinado para realizar la mesa distrital de llantas usadas, no se pueden analizar estrategias y se presentan algunas discusiones técnicas, se acordó realizar mesas de trabajo por temas, a saber; normativo, técnico (Granulo de caucho reciclado), sensibilización; y así traer a la mesa conclusiones y/o propuestas de estrategias que se puedan analizar. 
2. Programación y acompañamiento a los operativos de recolección de llantas abandonadas en vía pública.
En el mes de octubre se realizaron siete (7) operativos de recolección de llantas abandonadas de manera clandestina en vía pública  en cinco (5) localidades, logrando recolectar  1.622 NFU - Neumaticos fuera de uso, para un gran total de 26.399 NFU, en lo que va comprendido para la presente vigencia.
Acontinuación se describen los operativos realizados en el mes de octubre:
Operativo No 51 del  05  de octubre en la localidad de Kennedy, recogieron 489 NFU.
Operativo No 52 del  12  de octubre en la localidad de Kennedy, recogieron 281 NFU.
Operativo No 53 del  13  de octubre en las localidades de Usquen y Suba, recogieron 180 NFU.
Operativo No 54 del  18  de octubre en la localidad de Ciudad Bolívar,  recogieron 215 NFU.
Operativo No 55 del  19  de octubre en la localidad de Suba, recogieron 89 NFU.
Operativo No 56 del  20  de octubre en la localidad de Suba, recogieron 62 NFU.
Operativo No 57 del  27  de octubre en la localidad de Puente Aranda, recogieron 306 NFU.</t>
  </si>
  <si>
    <t>1. Preparación del día de la no contaminación visual:
*Esta actividad se realizó el pasado 24 de junio.  ACTIVIDAD REALIZADA Y CONCLUIDA.
2. Operativos de retiro de PEV
a.Durante el mes de octubre se realizaron 20 operativos de retiro de PEV en nueve (9) localidades (Suba, Usaquen, Fontibón, Engativa, Teusaquillo Kennedy, Puente Aranda, Tunjuelito y Rafael Uribe Uribe),  desmontando un total de 1.023 elementos; 902 pendones y 121 pasacalles, siendo la Localidad de Suba  la que tuvo una mayor incidencia en el desmonte de pasacalles, con el 32%, y la localidad de Tunjuelito la de mayor participación en el desmonte de pendones, con el 100% desmontando 81 pendones y 0 pasacalles.   
3. Visitas de prevención a constructoras
Esta actividad se realizó en el mes de julio. ACTIVIDAD REALIZADA Y CONCLUIDA.    
4. Propuesta normativa para costear la publicidad exterior no autorizada en el Distrito Capital.
*Se llevó a cabo una reunión el pasado 20 de octubre en donde se revisó el resultado del conversatorio realizadó en el mes de julio, de igual forma se revisó borrador de plan de trabajo para el año 2018, con el ánimo de programar actividades tendientes a mitigar el impacto de contaminación visual causado por las constructoras.</t>
  </si>
  <si>
    <t>1. Plan de seguimiento y verificación de las intervenciones de poda de árboles 
 Para el mes de octubre,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Zona 1:  128 Solicitudes y se atendieron 59
Zona 2:  73 solicitudes y se atendieron   47
Zona 3:  31 Solicitudes y se atendieron   22
Zona 4: 43 Solicitudes y se atendieron   17
Zona 5: 18 Solicitudes y se atendieron   10 Parcial
Zona 6: 29 solicitudes y se atendieron   25
Total de solicitudes realizadas en materia de poda de árboles en el mes de Octubre del 2017: 322 y 180 solicitudes atendidas el mismo mes.  
2. Apoyo conjunto para el plan de iluminación de parques y plazas públicas.
Para el mes de octubre, se continuó con la articulación de las actividades de poda, mensualmente con la información que es remitida por la subdirección de alumbrado público y funerarios,  en relación con los parques y plazas públicas que son objeto de intervención por esa subdirección, es importante aclarar que en el mes pasado se atendieron las que fueron priorizadas de la primer base de datos remitida, por el equipo de corte y poda.
Igualmente dentro de las verificaciones de actividades de poda y marcaciones de individuos arbóreos, por parte  del equipo técnico en campo en compañía de los operadores y/o prestadores, se hace énfasis en la liberación de luminarias y conos lumínicos.
Zona 1: Poda en parques dentro del plan de luminarias de la UAESP 4
Zona 2: Poda en parques dentro del plan de luminarias de la UAESP 0
Zona 3: Poda en parques dentro del plan de luminarias de la UAESP 1
Zona 4: Poda en parques dentro del plan de luminarias de la UAESP 2
Zona 5: Poda en parques dentro del plan de luminarias de la UAESP 0
Zona 6: Poda en parques dentro del plan de luminarias de la UAESP 0
Total parques intervenidos en materia de poda de árboles durante el mes de Octubre: 7
3. Caracterización de la actividad de corte de césped en áreas públicas.
Dentro de esta actividad, en el mes de octubre, se continuo trabajando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Zona 1: Caracterización de actividades de corte de césped en áreas públicas 0.
Zona 2: Caracterización de actividades de corte de césped en áreas públicas  5
Zona 3: Caracterización de actividades de corte de césped en áreas públicas 0
Zona 4: Caracterización de actividades de corte de césped en áreas públicas 1
Zona 5: Caracterización de actividades de corte de césped en áreas públicas 0
Zona 6: Caracterización de actividades de corte de césped en áreas públicas 1
Total de caracterizaciones de actividades de corte de césped realizadas en el mes de Octubre: 7</t>
  </si>
  <si>
    <t>1. En el mes de Octubre de 2017, el grupo de apoyo a RBL realizo y/o apoyo las siguientes jornadas especiales:
*Operativo de recolección de residuos y escombros en el barrio Villa Cindy en la ronda del rio Bogotá en la localidad de Suba, verificando el área limpia los días 20, 21 y 23 de Octubre. 
*Operativo de embellecimiento del deprimido Calle 53 con Av., Circunvalar. 
*Recorrido localidad de Bosa en compañía de Secretaría Distrital de Gobierno por la inauguración de parques. 
*Operativo ME LA JUEGO POR LA 100. 
*Diagnóstico del operativo de embellecimiento en dos sectores de ciudad modelo en la localidad de Fontibón. 
*Asistencia de operativo de embellecimiento en dos sectores de ciudad modelo en la localidad e Fontibón. 
*Operativo Guadalupe, en la localidad de Kennedy. 
2. Seguimiento a la interventoría en las zonas apartadas de la ciudad.
*Se realizó recorrido los días 17, 18 y 19 de octubre en ciudad modelo localidad de Fontibón, verificando el estado de las cestas en 75 parques del sector.
*Recorrido 8 parques de la localidad de Puente Aranda verificando los componentes de Recolección, Barrido y Limpieza. 
*Universidad Jorge Tadeo Lozano, verificación de RBL.
*Alcaldía Local de Santa Fe, verificación de RBL.
*Calle 94F No. 86ª-25, Barrio Quiriguá localidad de Engativá. 
*Recorrido para verificación de frecuencias en el Barrio Carvajal II sector, en la localidad de Kennedy, con apoyo del operador y/o prestador Ciudad Limpia. 
*Verificación escombrera calle 13. 
3. Censo de puntos críticos georeferenciados: 
Se realizó acompañamiento a intervención de punto crítico en la localidad de Suba Villa Cindy comprendido entre la carrera 160 entre calle 139 y 136; igualmente se solicitó a la interventoría Consorcio Intercapital remitir último consolidado de puntos críticos para realizar análisis y así mismo actualizar georreferenciación por parte de la profesional geodesta.</t>
  </si>
  <si>
    <t>*Teniendo presente el Plan de relaciones con la comunidad referidos en la resolución 365 de 2013 y los temas trasversales a la gestión social, en el mes de octubre el equipo de Gestión Social desarrollo las siguientes acciones: 
*Supervisión a las acciones realizadas por parte del operador e interventoría: 
*Participación en la jornada de limpieza y sensibilización realizada el en la plazoleta san José, barrio Santander en la localidad Antonio Nariño, donde se realizó sensibilización puerta a puerta con el equipo de comparendo ambiental, el equipo de gestión social de Aguas Bogotá y gestión social de UAESP. 
*Se participo en la recuperación del espacio público en el canal rio Fucha desde la AV. carrera 14 hasta la Av. carrera 10 sobre la calle 12 a sur y calle 13 sur, se contó con el apoyo interinstitucional y se coordinaron las acciones de recolección de residuos y llantas con el operador aguas Bogotá. 
*Se realizo acompañamiento y sensibilización del tema de comparendo ambiental por parte de la UAESP, en la jornada Inter local de limpieza y recuperación de la quebrada manzanares en la diagonal 7#5este-1, en las localidades de santa fe y candelaria.
En los espacios interinstitucionales el equipo de gestión social participó en Comisión Ambiental Local (CAL), JAL, 
*Se asiste a Comisión Ambiental Local en las instalaciones de la alcaldía local de Rafael Uribe Uribe.
*Asistencia a Comisión Ambiental Local llevada a cabo en la Cll 12d# 32 Casa la Concordia localidad de Candelaria. 
*Comisión Ambiental Local llevada a cabo en el salón comunal Eduardo Santos calle 4 Bis 18B - 30 localidad de Mártires.
*Participación Comisión Ambiental Local llevada a cabo en las instalaciones de la alcaldía local Antonio Nariño. 
*Asistencia a reunión Comisión Ambiental Local llevada a cabo en las instalaciones de la alcaldía local Santa fe. 
*Asistencia a Encuentro Comunitario en el salón comunal del barrio Antonia Santos de la Localidad de Bosa; de acuerdo a invitación del CAI de Policía para tratar temas con la comunidad del sector.
*Asistencia a Encuentro Comunitario en el salón comunal del barrio La Florida de la Localidad de Engativá; de acuerdo a invitación del CAI de Policía para tratar temas con la comunidad del sector.
*Asistencia a Encuentro Comunitario en el salón comunal del barrio Villa Luz de la Localidad de Engativá; de acuerdo a invitación del CAI de Policía para tratar temas con la comunidad del sector.
*Se asiste a reunión en la Alcaldía Local de Mártires para una mesa institucional de recuperación de espacio público alrededor de la Plaza Samper Mendoza.
*Se asiste al Consejo Local de Gobierno Ampliado de la Localidad de San Cristóbal, en el Auditorio Centro de Desarrollo Comunitario La Victoria.
*Se asiste al Taller del Manual del Centro Histórico, en el Auditorio del Hotel Tequendama.
De las 19 localidades del distrito en el mes de octubre el equipo de gestión social participo en las siguientes comisiones ambientales locales: 
*Rafael Uribe Uribe - Candelaria - Mártires - Antonio Nariño y Santa fe.
Participación en otros espacios interinstitucionales en el marco de la Gestión Social
*Se realizaron observaciones al formato de Encuentra de calificación enviado por el operador lime, con el objetivo de alimentar el documento realizado.
*Participación en la mesa de puntos críticos convocada por la UAESP a operadores/prestadores e interventoría inter capital la cual se llevada a cabo en las instalaciones de la UAESP-RBL. 
*Se participo en la reunión convocada por Secretaria de Desarrollo Económico, para coordinar acciones con los comerciantes de muebles de la 1ra de mayo. estaciones plaza de los artesanos carrera 60 No. 63A-52.
*Asistencia a la reunión para coordinación de temas y convocatoria de capacitación en el conjunto residencial Multifamiliar el Rincón ubicado en la carrera 5#6b-50 en la localidad Candelaria.
*Asistencia a la reunión Colombia Limpia en la localidad Candelaria, con el fin de coordinar acciones para la actividad a desarrollar el día 10 de noviembre de 2017 en la localidad.
*Articulación de actividades a desarrollar en el marco de la CAL de la localidad Antonio Nariño, instalaciones alcaldía local.
*Asistencia a la reunión de coordinación de la presentación para la capacitación y definición de aspectos relevantes para la capacitación a usuarios del multifamiliar el Rincón en la localidad Candelaria, reunión que se llevó a en las instalaciones la de UAESP-RBL. 
*Asistencia a la reunión de coordinación del grupo de gestión social y comparendo ambiental, con el objetivo de organizar el grupo de trabajo y poder ajustar los temas a trabajar. 
*En cuanto a la temática de comparendo ambiental, en el mes de octubre se realizaron  25 reuniones y/o capacitaciones a la comunidad en general, docentes y estudiantes de colegios, lideres de comunidad,  comunidad y familias de recicladores, propietarios de asobares sobre los comportamientos inadecuados por la comunidad , manejo de residuos solidos, estas reuniones permitieron agrupar en total a 666 ciudadanos, en las localidades de Fontibon, Antonio Nariño, Suba, Martires, Kennedy  y Usme.</t>
  </si>
  <si>
    <t>Cumpliendo con lo establecido en el contrato 443 de 2017, la firma NCU presento la programación de las rutas de recolección de muestras y caracterización previstas  por el consorcio para realizar trabajo en campo en el mes de octubre.
Por otra parte la firma entrego el segundo producto entregable  el cual contiene el documento del estado del arte de los métodos y medios de transporte, capacidades, tiempos en la labor de recolección y entrega, condiciones, calidad y dinámica de entrega de la actividad de aprovechamiento en el Distrito Capital. Este contrato se encuentra actualmente con un avance del 30% .
* Adquisicion de  computadores. El proceso se encuentra radicado en la Subdirección de Asuntos legales con observaciones al CDP,  la contratación se hará por colombia compra eficiente.
* Adquisición de básculas. El proceso se encuentra en asuntos legales para su estudio y observaciones, se adjudicará en diciembre, para su implementación en la vigencia 2018.</t>
  </si>
  <si>
    <t xml:space="preserve">En la actualidad la resolución  para los pagos pendientes con movilidad se encuentra en la subdirección de asuntos legales, se estima que los pagos se realicen en la segunda semana de noviembre. </t>
  </si>
  <si>
    <t>El proceso de adquisición de implementos de dotación para el desarrollo de las actividades de aprovechamiento que desarrolla la población recicladora de oficio en Bogotá  se encuentra en subsanación de requisitos , la primera entrega de uniformes se realizará el 14 de noviembre, y asi sucesivamente cada 15 dias hasta el mes de marzo de la vigencia 2018.</t>
  </si>
  <si>
    <t>Los pliegos se encuentran en asuntos legales. Se esta elaborando los estudios previos y el análisis de riesgos.</t>
  </si>
  <si>
    <t>A partir de las capacitaciones se concientizaron 1655 usuarios del servicio público de aseo, atendidos de la siguiente manera: 5 unidades de multiusuarios,  4 empresas o entidades, 1 universidad, 1 colegio, 9 entidades distritales y nacionales y 3 eventos.  La campaña establecida para este plan de acción ha sido diseñada y aprobada por la dirección de la entidad, este desarrollo lo ha realizado la agencia de publicidad San Francisco.</t>
  </si>
  <si>
    <t>Se dió traslado al grupo de predios de la subdireccion administrativa del listado de predios a comprar en la localidad de Maria Paz (4 Predios) para su trámite, estamos a la espera de los avaluos a realizar por Catastro Distrital, para elaborar las ofertas de compra.
Para solucionar los requerimientos efectuados por las asociaciones de recicladores se viabilizaron para arriendo 6 nuevas bodegas en las Localidades de Kennedy, Barrios Unidos Engativá, Puente Aranda, Fontibón y Mártires, se dio traslado a la subdireccion administrativa para verificación de información requerida para la contratación, trámite de los estudios y elaboración de contratos correspondientes; se espera que para el próximo mes ya se encuentren firmados los contratos.
En cuanto al contrato rcorrespondiente al concurso de méritos para la elaboración de los  estudios y diseños para la adecuacion como ECA del predio de La Alqueria. ya se firmó y esta pendiente el acta de inicio, a partir de cuya firma el contratista tiene un plazo de entrega de 5 meses incluyendo el trámite de la licencia de construcción .</t>
  </si>
  <si>
    <t>En el mes de octubre a travès de la Resoluciòn 582 de 2017, se incluyeron 160 Recicladores de Oficio que presentaron solicitud de inclusión, fueron debidamente verificados en campo y avalados por los gestores de las localidades. De igual manera se reintegraron 2 recicladores de oficio que presentaron solicitud de reintegro por ser retirados del registro único de recicladores de oficio- RURO, al no coincidir el número de cédula con el nombre.</t>
  </si>
  <si>
    <t>En el mes de octubre  se realizaron jornadas de carnetización para la población recicladora de oficio en la cual se carnetizaron 752 personas  y  se entregaron 12 duplicados.</t>
  </si>
  <si>
    <t>Se realiza soporte presencial y remoto, capacitación y acompañamiento en las aplicaciones, se mantienen actualizados los modulos, se realizan modificaciones según solicitudes, se realizan ajustes a los modulos, entrega de documentos actualizados</t>
  </si>
  <si>
    <t xml:space="preserve">En el mes de octubre se expidio el RP #836 con fecha del 06/10/2017 y se firmo acta de inicio para comenzar con el proyecto de WiFi </t>
  </si>
  <si>
    <t>Con el contrato de arrendamiento se cubren los requerimientos y/o necesidades de las subdirecciones y oficinas de la Entidad. Se realizan pagos mensuales según la orden de compra.</t>
  </si>
  <si>
    <t>El software de impresión muestra las impresiones que realiza cada dependencia por páginas: 
Administrativa: 20994, Asuntos Legales: 15746, RBL: 15371, Alumbrado_y_Funerarios: 10718, Aprovechamiento: 9123, Disposicion_Final: 6835, Dirección_General: 5239, Archivo Gestión Documental: 4429, Relaciones Gobierno: 3339, Comunicaciones_Color: 2927, Préstamo: 2472, Dirección General Color: 1988, Planeación: 1926, Oficina TIC: 1466, Correspondencia: 963, Control Interno: 889, Licitación Color: 708, Licitación B-N: 679, Innovacion_Color: 504, Archivo_Central: 105, Plotter Aprovechamiento: 79, Jefe Aprovechamiento: 29, Plotter Comunicaciones: 28</t>
  </si>
  <si>
    <t xml:space="preserve">Diseño y conceptualización de la campaña de cultura ciudadana "Separación en la fuente y reciclaje en Bogotá" (SEPARACIÓN) 
Diseño yy conceptualización del proyecto Ciudad Modelo: creación de video, personaje (Separeitor).
PIezas de Divulgación: 
Diseño de volante para invitación Tema: campaña ciudad modelo.
Actualización piezas de comunicación con nueva imagen. (Imágenes para vídeo)
Comunicado Alcalde Tema: Bogotá se ilumina.
Diseño de piezas para redes sociales (Desplegables para facebook y twitter) Tema: Separar Transforma.
Diseño de volantes impresos (Bolsa blanca y bolsa negra) Tema: Separar Transforma.
Diseño de pendones de gran tamaño (Bolsa blanca y bolsa negra) Tema: Separar Transforma.
Diseño de piezas para redes sociales Tema: Recolección de llantas
Diseño de volante tema: Invitación feria de servicios (Recicladores).
Diseño de pieza para redes sociales Tema: Inclusión Recicladores.
Se diseñó y realizó produccion de audio, grabacion y edicion  de jingle con contenido pedagogico para la campaña "SEPARAR TRANSFORMA" </t>
  </si>
  <si>
    <t xml:space="preserve">"La Subdirección Administrativa y Financera, y la Oficina Asesora de Planeación están realizando la encuesta Grat Place to Word. Los resultados de esta encuesta lograrán dar un diagnóstico desde diferentes perspectivas, incluyendo la comunicación interna, la cultura y la identidad del trabajados en la UAESP.  
Diseño de línea gráfica para unificar la imagen de comunicación de todas las piezas de Entidad.
Diseño de línea gráfica para actualizar el boletín informativo para intranet.
Diseño Volante Invitación. Tema: Episodio.
Diseño de propuestas de logo para campaña En Modo Bici.
Diseño invitación halloween.
Diseño de pieza actualización logos piezas parque.
Diseño de plantillas (Word y Power Point).
Diseño de cartel PMU.
Diseño de pieza. Tema: Feria de vehículos.
Diseño de pieza Tema: Invitación teatro (Australian Dance).
Transcripción de audio: Audiencia licitación.
Transcripción de audio: Sesión concejo de Bogotá."
Se llevó a cabo Episodio III el 25 de octubre de 2017 en Casa Ensamble.
Se vienen diseñado nuevas piezas de comunicación para la comunicación interna que incluya la pagina web, la intranet y los formatos de comunicaciones internas.
Se elaboró un nuevo formato de noticiero, el cual se encuentra en  proceso de aprobación.
"Actualización de notas de prensa, dado que por el tiempo de espera, se deben tener en cuenta los eventos y sucesos más recientes. 
Se inició la planeación del siguiente boletín para su respectiva publicación. "
Se inició con la producción del siguiente noticiero
Publicación del noticiero 
El boletín #13 se construyó, diseñó y aprobó. Está en construcción el boletín #14. 
Publicación del Boletín No. 12 con fecha de 31 de julio de 2017. 
</t>
  </si>
  <si>
    <t xml:space="preserve">Tercer Episodio Informe de Gestión del año 2017 
3 ferias de servicios institucionales para recicladores.                                 
2 audiencias de licitación de aseo.                                                
Celebración del día de los niños.                                        
1 charla con recicladores contenedores licitación de aseo    
audiencias de licitación de aseo.                                       
* REUNI2 (Industria y Asociaciones de Recicladores)
* Mesas de trabajo con la comunidad (Concejo de Bogotá)
2- Cubrimiento Jornada Embellecimiento Circunvalar – 53
3- Recorridos con comunidades de Bosques de Bavaria en Localidad de Suba para identificar estado de alumbrado público.
4- Mesa de Trabajo con comunidad de Localidad Usme, sobre temas de Alumbrado, RBL y Aprovechamiento.
5- Mesa de trabajo con comunidad Loc. San Cristóbal sobre temas Alumbrado, RBL y Aprovechamiento.
6- Acompañamiento comunidad de diferentes barrios de la Localidad de Kennedy sobre temas de Alumbrado 
7- Mesa de trabajo Localidad de Bosa con comunidad sobre temas de Alumbrado y RBL.
Apoyo en la Rueda de prensa ofrecida por la directora de la unidad Beatriz Cárdenas, a los medios de comunicación, asistieron City TV, Canal Capital, CM&amp; y Colmundo Radio. Se apoyo en el enlace directo por la Fan page de Facebook. con relación a la licitación del Nuevo Esquema de Aseo para Bogotá.
Cubrimiento de comunicaciones a la mesa de trabajo convocada por el concejal Yefer Vega en la localidad de Usme, Barrio JJ Rondón.
Acompañamiento por oficina de comunicaciones UAESP para la mesa de trabajo convocada por el representante Carlos Guevara Villabón en el barrio castilla en la localidad de Kennedy.
Acompañamiento oficina de comunicaciones para la recuperación del espacio público en el barrio Villa Cindy, Localidad de Suba. Allí se brindó información al medio City TV, quien asistió para informar sobre la jornada convocada por la UAESP.
Recorrido por la localidad de Kannedy para gestionar la jornada de limpieza de avisos publicitarios que estuvieran ocupando el mobiliario público. Subdirección RBL
Jornada de embellecimiento Ciudad Modelo, se realizó apoyo y acompañamiento en la jornada de pintura por parte de la UAESP.
Ejecución proyecto separar transforma
Alianza público privada entre la UAESP, 5 centros comerciales y 6 empresas privadas para la realización del proyecto Separar Transforma". Apoyo en la materialización de la alianza de Gestión Social de la Subdirección de Disposición Final con el Museo de Arte Moderno con el programa Parchando en el Mambo el día 7 de octubre con la asistencia de 120 niños de la localidad de Usme al Parque Jaime Duque. 2) Se apoya en la materialización de la alianza de Gestión Social de Subdirección de Disposición Final y el Museo de Arte Moderno con la realización del evento Mambo en tu barrio en la localidad de Usme barrio Antonio José de Sucre realizado el 14 de Octubre. 3) Se apoya en la materealiciación de la alianza Uaesp Mambo, con la realización del evento Mambo en tu barrio en la localidad de Usme el día 15 de octubre en el barrio Usminia. 4) Apoyo en la materialización de la alianza Lime/Uaesp con la realización de jornada NO PEV realizada el 21 de octubre en las localidades de Usaquén y Suba.
</t>
  </si>
  <si>
    <t>Diseño de Estrategia de Comunicación en Canales Digitales para amplificar acciones de la entidad con respecto a Licitaciíon Nuevo Esquema de Aseo, Gestión con recicladores y Acciones en Relleno Doña Juana.Gestión de lideres de opinión y medios de comunicación en temas de coyuntura para amplificación de contenido.
Actualización de los lineamientos gráficos en Facebook y de redacción en Twitter para generar contenidos con mayor capacidad de difusión y enganche.</t>
  </si>
  <si>
    <t>31/10/2017: El 23 de octubre de 2017, la Subdirección de Asuntos Legales con la colaboración de la firma SESCOLOMBIA SAS, llevaron a cabo la jornada de inducción en  matreria de estructuración de riesgos contractuales. 
OE: Se potencializan las capacidades y habilidades de los funcionarios que al interior de la UAESP, tienen bajo su responsabilidad, el desarrollo de la gestión contractual. 
De la misma manera, con la participación de dichos funcionarios y contratistas en el desarrollo de las diferentes charlas, se coloca bajo su conocimiento las conductas que pueden ser objeto tanto del inicio de procesos disciplinarios, como de las que pueden ser objeto de la comisión de delitos, mitigando de esta manera, la presencia de actos co</t>
  </si>
  <si>
    <t>OBRA POSTE 53: Se continua a la espera del permiso de ocupación de cauce de la Qda. Yerbabuena que debe emitir la Autoridad Ambiental - CAR. 
La CAR emitió la resolución 632 y 2046, las cuales no cubren en su totalidad las necesidades del proyecto. Por tal motivo, La UAESP preparó un nuevo documento que permite obtener los permisos suficientes y necesarios para desarrollar el proyecto, especificamente en el tema de la construcción de la vía alterna. Dicho documento se remite a la autoridad quien realizaá los tramites y visitas pertinentes para luego emitir concepto sobre la obra a realizar. 
OBRA DIQUE VI: Se alcanza un 81% de avance en la ejecucion de la obra. Se continua la construccion de drenes sub-horizontales, armado de aceros y fundida de concretos de las pantallas intermedias 2 y 3. El rendimientos en la produccion de concreto es de 12,11m³ durante el mes  octubre de 2017.
Por otro lado, se ha realizado el seguimiento de obra mediante comités de avances semanales,  en donde se cuentan con la perticipación  de  la Interventoría, CGR DJ S.A. ESP y UAESP donde se discuten los pormenores en la ejhecucion de las actividades y se concertan soluciones a la luz del contrato. 
PTL: Se adelanta gestión para la suspensión No.1 por un lapso de 15 días calendario dado que se requiere realizar un análisis para determinar la continuidad de la actividad de demolición externa de muros de los bioreactores. 51% de ejecución.</t>
  </si>
  <si>
    <t xml:space="preserve">PMRRA: El 03 de octubre se realizó reunión conjunta entre la SDA, la UAESP y la U Distrital con el fin de aclarar algunos temas del documento. 
La U Distrital remitió por correo electrónico los documentos ajustados de acuerdo a la solicitud de la SDA, los cuales fueron revisados por el equipo de apoyo técnico de la SDF. 
A la fecha se encuentra pendiente que la U Distrital remita la versión final del documento para radicar a la SDA y continué el trámite de evaluación.
Plan de Inversiones: Se elaboró el Plan de Inversión del 1% el cual fue radicado el pasado 19 de junio de 2017 a la CAR. Esta en espera la respuesta de la misma. </t>
  </si>
  <si>
    <t xml:space="preserve"> Teniendo en cuenta los ajustes que resultaron del Comité de Contratación del 18 de septiembre, el área técnica modifica el objeto, alcance del objeto, algunas especfiicaciones técnicas y otros aspectos minimos de personal y factores de ponderación, para atender esta solicitud del comité. Se actualiza también el estudio de mercado, el análisis de riesgos y el estudio de sector. 
Con estos cambios se programa nuevamente comité de contratación para el 24 de octubre  donde se da visto bueno final para adelantar el proceso precontractual. Es así como el 30 de octubre mediante radicado # 20173000052453 se radican los documentos correspondientes, en su versión final, a la SAL solicitando dar inicio al proceso, el cual se publica en el SECOP  el 31 de octubre con el número UAESP CM-05 - 2017.</t>
  </si>
  <si>
    <t xml:space="preserve">Proyectos vigencia 2016:
* Los contratos 376/16 y 380/16, se encuentran liquidados.
* En el marco del convenios 375 se realiza el seguimiento a través de la realización del comité técnico el día 19 de octubre y el 25 de octubre se realiza reunión con los 129 estudiantes beneficarios del 2do semestre. 
* En el marco del convenio 377 de 2016 se realizan las actividades de corresponsabilidad con los estudiantes los días 21 y 28 de octubre.
*Se procede a liquidar el convenio 373 de 2016. 
* Contrato 381/16:  continúa en etapa de liquidación. El acta de liquidación está siendo revisada por la SAL.
Proyectos Vigencia 2017:
* Respecto del convenio 473 de 2017 con la Uni Pedagógica, el 13 de octubre se realizó el 2do comité técnico del convenio. 
* Respecto del convenio 455 de 2017 con la UNAD, el 04 de octubre se realizó el 1er comité técnico del convenio y se conoce que 34 estudiantes cumplieron con los requisitos para ser parte del convenio, el 26 de octubre se realiza reunión con los estudiantes beneficiarios. 
* Se realizan diferentes requerimientos al contratista en el marco del contrato 410 de 2017, para apoyar las actividades de GS: 
- 07 de octubre: Transporte y refirgerios para salida al parque Jaime Duque
- 14, 15 y 21 de octubre: requerimiento de apoyo de baños portatiles para el desarrollo de los conciertos MAMBO
- 19 de octubre: Transporte y refirgerios para salida a visita de Plantas de Aprovechamiento
- 27 de octubre: Transporte para visita al MAMBO
Proyectos en Formulación 
* Con respecto a la medida de apoyar técnica y financieramente proyectos de compostaje con la comunidad, se continúa en la gestión de sacar adelante el proceso de implementación de una planta de aprovechamiento de residuos orgánicos con la participación de la JAC de Mochuelo Bajo y de la Organización de Recicladores Sineambore y con la asesoría técnica de la Universidad Nacional y la Sud. de Aprovehamiento. Los Estudios previos ya fueron formulados y la Universidad Nacional aprobó la firma del convenio. A la fecha se están haciendo los últimos ajustes para radicar oficialmente el proceso ante la SAL. En el marco de la construcción de esta propuesta se realizó el 19 de octubre una visita técnica, en plantas de aprovechamiento de residuos orgánicos e industrias con manejo integral de residuos, con la asistecia de las partes que harían parte del convenio. 
*El convenio con la Universidad Distrital para implementar procesos de producción de material vegetal reconversión productiva, encaminadas a promover y apoyar la recuperación de rondas de quebradas fue firmado el 24 de octubre - convenio 550 de 2017 
* Respecto a la medida n. 5 frente a la cual se estaba realizando la gestión para suscribir un convenio con el acueducto,se solicita concepto legal y frente a las orientaciones jurídicas del abogado de la SDF, se decide no suscribir el convenio por no ser de competencia exclusiva de la UAESP el cumplimiento de esta medida. Razón por la que se envía oficio a la empresa de Acueducto de Bogotá y a la ALCB para aclarar el tema. </t>
  </si>
  <si>
    <t>En el mes de Octubre se solicito plazo a la CAR mediante oficio No 20173000130261 de 02 de octubre para dar cumplimineto a los olictado en los Autos 1083 y 1084 de 2017, a lo que la CAR respondió con el oficio No. 20177000273112 de 12 de octubre, solicitando claridad acerca de las razones por las cuales solicitabamos plazo.</t>
  </si>
  <si>
    <t>El día 31 de octubre llegaron de Catastro, los primeros 16 avalúos que fueron enviados inicialmente. Por lo anterior, la próxima semana se determinara junto con los subdirectores si es procedente interponer recursos a los mismos dado que llegaron por valores aun muy bajos. Si se interponen recursos no se alcanzará a ofertar este año. Hasta la próxima semana se informará si se intepuso o no algún recurso. 
Se tiene programada la tercera y/ última reunión con la comunidad para dar cumplimineto a lo ordenado por la CAR en una de las mesas de terceros intervinientes. En esta reunión se les da a conocer a los propietarios de los predios a adquirir, en que consiste el procedimineto y su finalidad, aclarando que se adquiere en cumplimineto a las medidas de compensación.
El Proyecto de Decreto y Exposición de motivos se encuentra actualmente el la Alcaldía Mayor para firma del señor Alcalde, lo último en este tema es que Habitat  devolvió a mediados de octubre los planos por que querían que llevara el VoBo de la Directora y el proyecto de decreto para que fuera firmado por el nuevo secretario de Habitat. La semana pasada se nos informo que nuevamente se encuentra en la Alcaldía. 
Se actualizaron los estudios de titulos de los predios de este ítem, con el fin de verificar que los propietarios de los predios no hayan variado y así ofertar con certeza al propietario del predio.</t>
  </si>
  <si>
    <t xml:space="preserve">Se presentaron una bateria de 70 indicadores. Está pendiente para el mes de noviembre jerarquizar los indicadores por los objetivos estratégicos de acuerdo con las observaciones del grupo de transformación organizacional </t>
  </si>
  <si>
    <t xml:space="preserve">Se inició la etapa precontractual para la contratación del organismo certificador SGS Colombia S.A.S. , está pendiente de la firma del contratista, adicional se tiene la programación de la auditoria externa los días 23 y 24 de noviembre.
Por otra parte, desde el equipo se ha adelantado la elaboración del manual de operación, el cual modifica el manual de calidad, de acuerdo con la actualización de la NTC ISO 9001 versión 2015. Así mismo, en la matriz de transición se han incluido los soportes que evidencian el cumplimiento de cada requisito.
</t>
  </si>
  <si>
    <t>El manual de responsabilidad social se revisó en su contenido y se ajustó incorporando los elementos descritos en el Decreto 1499 de 2017.</t>
  </si>
  <si>
    <t>Se realiza una estructuración de las variables con su respectiva jerarquización para las fichas de caracterización que se realizarán, se estableció realizar las fichas de las localidades de Kennedy y Suba, es una herramienta que permitirá a las entidades conocer de una forma más practica la gestión que realiza la entidad en las diferentes localidades. Se elabora la bitácora de redes sociales de las acciones que realiza la entidad en las diferentes localidades, esta secuencia de datos se tiene desde el año 2016 “Bogotá Mejor Para Todos”, nos permitirá identificar los diferentes operativos o jornadas que realiza la entidad, en virtud de su misión institucional, se busca generar una mayor visibilidad y lograr un interés general de la ciudadanía.</t>
  </si>
  <si>
    <t>Se comenzarón a generar las nuevas fichas de caracterización con la información general de cada localidad a realizar, se reestructurarón las variables para que las fichas tengan la información relevante de las acciones de la entidad. Los datos actualizados se agregan a los documentos para llevar el historial de indicadores que se manejan en la entidad. Se actualiza la base de datos de las acciones realizadas por la entidad de manera diaria vinculando los comunicados oficiales que se publican en redes sociales.</t>
  </si>
  <si>
    <t xml:space="preserve">Contenedores:  Ya se Adjudico el proceso
Fuente:Ya se Adjudico el proceso
Canecas: Revisión de pre-pliegos por la SAL
Aplicativos Subsidios: Se publico, se encuentra en proceso de observaciones 
Apantallamineto: Se publico, se encuentra en proceso de observaciones  
Paisajismo: Se encuentra en proceso d epublicción el proyecto de pliegos. 
Obras e interventorias Cementerios Sur y Central: a la espera de las Resoluciones de IDPC y Min Cultura, para radicar en SAL los procesos. </t>
  </si>
  <si>
    <t>resumen de gestión respecto de la socialización de servicios y subsidios durante el mes de octubre 2017 funerarios, a saber:
Socialización de información de servicios y subsidios, vía telefónica,  en desarrollo del ejercicio de aplicación de encuestas de satisfacción de servicios funerarios subsidiados (periodo mayo- agosto 2017): 50  personas. 
Socialización de información y entrega de volantes en el marco de las ferias de servicios para población recicladora, suministrando información tanto a recicladores independientes como a organizaciones, con 208 registros, así:
Localidad de Kennedy, jueves 5 de octubre (104 registros)
Localidad de Tunjuelito- Tunal,  martes 10 de octubre (76 registros)
Localidad de Barrios Unidos, miércoles 25 de octubre (28 registros)</t>
  </si>
  <si>
    <t xml:space="preserve">INFORME MENSUAL DE SUBSIDIOS – OCTUBRE
De acuerdo a la revisión de los radicados de llegada al Sistema ORFEO de la entidad, así como a la extracción de los datos diligenciados en la base de datos por parte de la Subdirección de Servicios Funerarios y Alumbrado Público, y de acuerdo a los datos que hasta la fecha han sido gestionado, se informa por parte de la Subdirección de Servicios Funerarios y Alumbrado Público que para el mes de octubre ingresaron a la entidad 60 solicitudes de subsidios, las cuales corresponden a la solicitud de 148 servicios funerarios (de Destino Final y de Transporte) solicitados.
De igual manera, se informa que se dio la autorización por parte de la UAESP a 62 solicitudes, las cuales corresponden a 158 servicios funerarios autorizados; 08 solicitudes no fueron autorizadas, las cuales corresponden a 16 servicios no autorizados.
Para el mes de octubre el promedio de repuesta fue de 4.7 días hábiles, por lo que se observa una disminución en los tiempos de respuesta dados a los deudos por parte de la entidad respecto al mes anterior. Durante este mes la atención y respuesta al usuario disminuyo en tiempo en un promedio de 0,8 días hábiles. Sin embargo, es necesario continuar nuestros procesos internos y procedimientos, en pro de mantener los tiempos de respuesta adecuados por parte de la entidad. 
En el mes de OCTUBRE, la caracterización de las autorizaciones de los subsidios funerarios por cementerio fue la siguiente:
Cementerio Norte (corresponde a la Localidad de Barrios Unidos): Se autorizaron 01 inhumaciones, 11 exhumaciones, 14 cremaciones, 00 otros (transporte - prorroga), para un total de 26 servicios.
Cementerio Sur (corresponde a la Localidad de Antonio Nariño): Se autorizaron 01 inhumaciones, 27 exhumaciones, 24 cremaciones, 01 otros (transporte - prorroga), para un total de 53 servicios.
Cementerio Central (corresponde a la Localidad de Mártires): Se autorizaron 00 inhumaciones, 08 exhumaciones, 00 cremaciones, 08 otros (transporte - prorroga), para un total de 16 servicios.
Cementerio Serafín (corresponde a la Localidad de Ciudad Bolívar): Se autorizaron 40 inhumaciones, 09 exhumaciones, 14 cremaciones, 00 otros (transporte - prorroga), para un total de 63 servicios.
Conforme con lo anterior, se informa que en el mes de octubre se autorizaron por parte de la UAESP 42 inhumaciones, 55 exhumaciones, 52 cremaciones y 09 en otros servicios (arrendamientos por prorroga y transporte).
Por otra parte, de acuerdo a la información remitida por el operador de los cementerios -Inversiones Monte Sacro- a la Subdirección de Servicios Funerarios, se reportan los datos de los subsidios funerarios efectivamente prestados en los Cementerios propiedad del Distrito Capital, así:  
OCTUBRE  2017 ((con corte a 15 de octubre ya que la segunda quincena de este mes será  reportada hasta mediados del mes de noviembre)
Cementerio Norte: 09        
Cementerio Sur: 29                     
Cementerio Serafín: 07         
Cementerio Central: 09     
</t>
  </si>
  <si>
    <t>Por parte del concesionario fue generada respuesta mediante Comunicado con radicado oficial UAESP No. 20177000264532 del 10-10-17 a lo cual la Subdirección emitió el comunicado oficial No. 20174000140791 dirigido a la interventoría con el fin de realizar seguimiento a los comunicados entregados por el concesionario y verificar si los mismos dan respuesta al requerimiento generado por la autoridad ambiental.
La Subdirección generó el comunicado oficial No. 20174000140801 del 18 de octubre de 2017 dirigido a la interventoría solicitando realizar seguimiento al plan de acción que presente el concesionario y se tengan en cuenta los hallazgos generados en las vigencias anteriores y que a la fecha no han sido subsanados.</t>
  </si>
  <si>
    <t xml:space="preserve">En el mes de octubre, se inicio la estructuración de los procedimientos referente a los servicios de Manejo del Duelo y Tramites legales, con el fin de generar linea de acción a la implementación de estos en los Cementerios de Propiedad del Distrito. </t>
  </si>
  <si>
    <t xml:space="preserve">Para el mes de octubre,  de acuerdo a las observaciones hechas por la Unidad, a la Interventoría, en lo refernte al componente de mantenimiento de hornos, y a fin de poner a punto la combustion de los hornos (1,2, y 3) del cementerio norte,se pudo realizar  el cambio de las valvulas reguladoras de segundo nivel, ya que hace 20 años se encontraban en servicio, logrando una mayor eficiencia en la combustión. Así mismo se dío inicio de obras de adecuación en el cementrio Central y cementerio Norte. </t>
  </si>
  <si>
    <t xml:space="preserve">Para el mes de octubre se incremento la prestación de los servicios fenerarios con respectos a los dos meses anteriores, es decir agosto y septiembre, así mismo se logro consolidar la implementación de lector de código de barras para el acceso a los cementerios y minimizar el aspecto negativo que se tenia en seguridad. </t>
  </si>
  <si>
    <t>“Durante el mes de septiembre de 2017, la Interventoría de alumbrado público reporto a través de las 14 cuadrillas de inspección nocturna un total de 17.271 fallas, de las cuales 11.019 fallas correspondían a luminarias apagadas.  
Adicionalmente, es preciso indicar que durante el mes de septiembre de 2017, se atendieron por parte del operador del servicio de alumbrado público un total de 15.642 órdenes de trabajo, de las cuales 13.761 órdenes de trabajo fueron atendidas en menos de 72 horas, para un porcentaje de atención en menos de 72 horas del 87,97%.  
En cuanto al porcentaje de avance del contrato de Interventoría No. 334 de 2017, se tiene un total del 41,11% con fecha de corte al 30 de septiembre de 2017”.</t>
  </si>
  <si>
    <t xml:space="preserve">Relación a la actividad "Implementar proyectos piloto de energías renovables como fuentes de respaldo para el alumbrado público" para el mes de Octubre.
Seguimiento al estado de avance de los proyectos piloto y recopilación de Información en Matriz diseñada para tal fin.
Se define dar cierre al piloto instalado en la plazoleta de Usaquen, proveedor Logike Intelectus.
Se realiza la instalación de una luminaria piloto en el parqueadero de la UAESP, para realizar inspección visual y de mediciones en sitio.
Se autoriza la instalación del piloto en el portal del Sur, se da inicio a la definición técnica de los requerimientos para la instalación.
Mediciones y análisis de las diferentes tecnologías a prueba. 
Se realiza seguimiento por parte de la interventoria a la prestación del servicio de alumbrado público en terreno, del piloto instalado en el parque de USME, denominado: "Aclara Bogotá"
Agendamiendo con proveedores para analizar la viabilidad de implementar nuevos proyectos y nuevas tecnologías.
Mesas de Trabajo con CODENSA/INTERVENTORIA/PROVEEDORES para validar estado de los pilotos y definir lineas de accion.
Visitas a diferentes puntos de la ciudad para analizar la viabilidad de implementar diferentes tecnologias. </t>
  </si>
  <si>
    <t>Noviembre</t>
  </si>
  <si>
    <t xml:space="preserve">30/11/2017: Mediante las siguientes comunicaciones oficiales externas se solicitó apoyo para la relización de la conferencia en materia de formulación de políticas para la prevención del daño antijurídico, así:
Radicado N° 20176000152151, del 10 de noviembre de 2017 dirigida a la Agencia Nacional de Defensa Jurídica del Estado;
Radicado N° 20176000152181 del 10 de noviembre de 2017 dirigida a la Dirección Distrital de Defensa Judicial y Prrevención del Daño Antijurídico. Esta comunicación fue respondida por la dependnecia en mención, quien informó que la Secretaría Jurídica Distrital en ejercicio de las funciones asignadas en el Decreto 323 de 2016, se encuentra estructurando un manual para la elaboración de políticas de prevención del daño antijurídico, que sirva como modelo para todas las entidades y organismos distritales. Culmina manifestanfdo que una vez sea aprobado dichoi manual, se procederá a realizar los eventos dirigidos a su socialización, cuyas fechs serán comunicadas en su oportunidad. 
OE: Con el desarrollo de la sensibilización de las piezas comunicativas que abordan los principales aspectos del Manual para la Prevención del daño Antijurídico, se logra una mejor comprensión por parte de los funcionarios de la UAESP, de las políticas institucionales de prevención al daño antijurídico, mitigando de esta manera, la probabilidad de la instauración de demandas en contra de la Entidad.
MPD: Con la formulación y sensibilización del Manual de Políticas para la Prevención del Daño Antijurídico, se fortelece el Proceso de Gestión de Asuntos Legales del Sistema Integrado de Gestión de la Unidad, toda vez que con la sensibilización de los aspectos anteriormente mencionados, se logra que los funcionarios conozcan el impacto de los procesos judiciales, en los cuales la Unidad es sujeto procesal, concientizando así al personal de la Unidad, de la importancia de conocer el contenido de dicho manual. </t>
  </si>
  <si>
    <t>30/11/2017: Además del acompañamiento y asesoría jurídica que la Subdirección de Asuntos Legales ha venido realizando a procesos de contratación tales como la licitación pública de aseo y el concurso público para la interventpría de aseo, actividad que se ha venido registrando en este plan de acción, vigencia 2017, esta Subdirección, el 1° de noviembre de 2017, brindó asesoría jurídica a la Oficina Asesota de Comunicaciones para la contratación de las emisoras Todelar y Minuto de Dios. En desarrollo de diha reunión se revisaron los estudios previos y documentos soportes de la contratación, quedando como compromiso por parte de la Oficina Asesora de Comunicaciones, realizar el ajuste de las obligaciones y de la justificación, entre otros aspectsos.
OE: Con el desarrollo de la anterior actividad,  se fortalece la gestión contractual de la Unidad,  pues con el acompañamiento que brinda la Subdirección de Asuntos Legales a las diferentes dependencias, se mitiga la posibilidad de la presencia de errores en la estructuración de los documentos previos asociados a los diferentes procesos de selección que inicia la Unidad, situación que impacta positivamente el cumplimiento del objeto minisonal de la UAESP. Además, se direcciona adecuadamente cada proceso de selección, según la naturaleza de los diferentes objetos contractuales.
Así mismo, se apoya al cumplimiento del plan distrital de desarrollo, así:
PDD: Se optimiza la aplicación del manual de contratación de la Unidad, mitigando la probabilidad de la presencia de inconsistencias en el texto de los diferentes documentos que son elaborados en el trámite de la gestión contractual al interior de la Unidad, reduciendo los tiempos de respuesta por parte de la Subdirección de Asuntos Legales.</t>
  </si>
  <si>
    <t>30/11/2017: El 28 de noviembre de 2017, la Subdirección de Asuntos Legales, llevaró a cabo la jornada de inducción en  materia de planeación en la contratación pública. 
OE: Se potencializan las capacidades y habilidades de los funcionarios que al interior de la UAESP, tienen bajo su responsabilidad, el desarrollo de la gestión contractual. 
De la misma manera, con la participación de dichos funcionarios y contratistas en el desarrollo de las diferentes charlas, se coloca bajo su conocimiento las conductas que pueden ser objeto tanto del inicio de procesos disciplinarios, como de las que pueden ser objeto de la comisión de delitos, mitigando de esta manera, la presencia de actos co</t>
  </si>
  <si>
    <t>30/1012017: Aun por problemas técnicos en la web master de la Unidad, no ha sido posible publicar la  versión 4 del Procedimiento Disciplinario Ordinario. Pendiente esta acción.
Con el desarrollo de la anterior actividad, se apoya a la meta plan de desarrollo (PDD), por cuanto se logra la permanente actualización del Proceso Disciplinario Ordinario, garantizándose de esta manera su adecuada aplicación.</t>
  </si>
  <si>
    <t>* Se realizó el seguimiento a los requerimientos efectuados por los entes de control del mes de noviembre, cumpliendo con el % programado.. 
Este seguimiento aporta a la meta del plan de desarrollo ya que la Unidad esta verificando los tiempos de respuesta de la solucitudes preswentadas por loe Entes de control y los ciudadanos, generando el fortalecer la gestión pùblica</t>
  </si>
  <si>
    <t>* Esta en proceso la auditoria de Gestion Documental.
*  Esta en proceso la auditoria en Contrataciòn.
*  Esta en proceso la auditoria de Bienes y elementos.
Estas Auditorias  tienen una insidencia significativa en el cumplimiento de la meta Plan de Desarrollo, ya que son herramientas con la que cuenta la Unidad para fortalecer el SIG.
.</t>
  </si>
  <si>
    <t>* En el mes de octubre se envio a la Oficina Asesora de Planeación el informe de avence del Plan de Acción de la OCI.
* Se realizó el informa de FURAG II.
* Se realiz&lt;ó seguimiento a implementaciòn de las NIF.
Los informes de Ley publicados por la OCI aportan al cumplimiento de la meta plan de Desarrollo, ya que al ser publicados evidencian la Transparencia, gestión pública y servicio que se presta a la ciudadanía.</t>
  </si>
  <si>
    <t xml:space="preserve">Durante las reuniones del comité de transformación organizacional se revisaron la propuesta de la articulación de los indicadores propuestos. </t>
  </si>
  <si>
    <t>Los días 27, 28 y 29 de noviembre se realizó la auditoria externa de calidad bajo las normas NTC GP 1000:2009 y la transición a la NTC ISO 9001:2015. De acuerdo con el resultado de la auditoria, el organismo certificador SGS renueva el certificado de acuerdo con los requisitos de las normas señaladas.</t>
  </si>
  <si>
    <t>Se realizaron ajustes al diseño del documento y se remitió a la Dirección para su aprobación.</t>
  </si>
  <si>
    <t xml:space="preserve">A partir  del mes de  septiembre se dió incio a la  FASE 2, del Sistema de Gestión de Seguridad y Salud en el Trabajo (SGSST), en cumplimiento de los plazos establecidos en la Resolución 1111 de 2017.   Para el desarrollo de esta  fase la entidad ha adelantado las siguientes actividades:
1) Formulaión del plan de mejoramiento resultado de la evaluación, 
2) Se dió  inicio al diseño y formulación del plan anual del Sistema de Gestión de Seguridad y Salud en el Trabajo (SGSST),  para la vigencia 2018,
3)  Se  está  revisando y ajustando la politica y objetvos del Sistema de Gestión de Seguridad y Salud en el Trabajo (SGSST) y
4) Se dió inicio al  levandando del procedimiento   y Matríz Legal.
</t>
  </si>
  <si>
    <t>Para el periodo correspondiente a noviembre no se tiene programada actividades a reportar.  El  avance según lo programado se reportará en el de diciembre de la presente anualidad.  Es de precisar que,  se han venido desarrollando las actividades programadas en cada periodo.</t>
  </si>
  <si>
    <t>Durante el mes de noviembre de 2017 se realizaron  las siguientes actividades:        
1) Aprobación de saldos con corte a Junio 2017 en producción y subir saldos a corte de junio en ambiente de pruebas NICSP.                                   
2) Se realizó proceso de lagalización actas de legalización de Julio cierre diario  de tesorería.                                                                                                                                                                               3) se recició por parte d la oficina de TIC´S   el  cronograma para pruebas NICSP.  
4) Se realizó parametrización de información adicional para transacción de documentos contables  manuales                                                                 - 5) Se hizo  entrega a los ingenieros de TIC´S el plan de cuentas homologado   al Nuevo Marco Normativo para ser subidos al sistema SI CAPITAL.                                                             6) Se continúo  con el seguimiento al cronograma plan de migración contable Helisa-Limay .                                                                         
7)  La Asesora de NISCP realizó capacitación de matríz de prueba de  saldos iniciales (junio 2017)                                                            
8)  Se modificaron las  actividades propuestas en el procedimiento de caja menor, proceso que se encuentra aprobado.</t>
  </si>
  <si>
    <t>Durante el mes de noviembre se realizaron las siguientes actividades: 
1) Se revisó y actualizó el procedimiento de administración y manejo de inventarios. 
2) Se revisó y ajustó el procedimiento de caja menor , el cual se encuentra aprobado.
3) Se continuó con la revisión y actualización del procedimiento administración y manejo de inventario.</t>
  </si>
  <si>
    <t xml:space="preserve">
No obstante, de haber cumplido con la meta programada para el primer semestre de 2017, se continúa brindando capacitación a  los servidores públicos de la entidad, con el fin de  fortalecer los procesos de gestión documental y preservar la memoria institucional. </t>
  </si>
  <si>
    <t xml:space="preserve">Durante el mes de noviembre,  se  continuó realizando mejoras en la herramienta Orfeo y  se dió continuidadad con la implementación del expediente virtual, el cual se está archivando por tipo documental, lo que permite llegar al usuario y  ubicar de manera rápida el documento requerido:    Es importante aclarar, que el mayor número de expedientes se concentra en la Subdirección de Asuntos Legales en la serie contratos y expedientes disciplinarios y  en la Subdireccion Administrativa y Financiera - Historia Laboral de los funcionarios, lo cual ha permitido dar cumplimiento a las metas establecidas.
</t>
  </si>
  <si>
    <t>Durante el mes de noviembre se culminó con el proceso de elaboración del  manual del sistema integrado de conservación; documento que se  encuentra  en revisión para su respectiva aprobación y publicación.</t>
  </si>
  <si>
    <t>A través de correo  electrónico se  se envío el borrador de la actualización del proceso  de atención al ciudadano, para la respectiva  revisión y aprobación.</t>
  </si>
  <si>
    <t xml:space="preserve">Durante el mes de noviembre , producto de la adición del contrato de mantenimiento,  se arregló la cubierta que fuen actada por la ola invernal, se cambio lámpras led  de 60 x 60 en el 5 piso, de igual manera, los  páneles de 60X60 en fibra mineral.
</t>
  </si>
  <si>
    <t>Cumpliendo con lo establecido en el contrato 443 de 2017, la firma NCU presento la programación de las rutas de recolección de muestras y caracterización previstas  por el consorcio para realizar trabajo en campo en el mes de noviembre.
 *Adquisicion de  computadores. El proceso fue adjudicado por colombia compra eficiente. 
* Adquisición de básculas. El proceso se encuentra en asuntos legales para su estudio y observaciones,  para su implementación en la vigencia 2018.</t>
  </si>
  <si>
    <t>En la actualidad las 3  resoluciónes  para los pagos pendientes con movilidad se encuentra en la subdirección de asuntos legales.</t>
  </si>
  <si>
    <t>El proceso de adquisición de implementos de dotación para el desarrollo de las actividades de aprovechamiento que desarrolla la población recicladora de oficio en Bogotá se adjudicó en el mes de noviembre, la primera entrega de uniformes se realizará el 1</t>
  </si>
  <si>
    <t>El avance de este hito se volverá a reportar a partir del mes de diciembre.</t>
  </si>
  <si>
    <t>Acerca de la campaña de separación en la fuente,  no se ha concretado el tema de astas, se hizo la contratación por parte de la EAAB de acuerdo al Convenio interadministrativo 340 de 2016, sin embargo aún no se han ubicado las mismas en los postes autorizados por la UAESP. De otra parte, se capacitaron  183 Unidades residenciales, 5 Eventos, 2 Entidades distritales y/o nacionales, 4 Multiusuarios 2 Universidad, 30 Establecimiento comerciales y/o empresas para un total 813 personas concientizadas en el mes de noviembre. En total del año 7025 personas.</t>
  </si>
  <si>
    <t>Para solucionar los requerimientos efectuados por las asociaciones de recicladores se tomaron en arriendo 4 nuevas bodegas en las Localidades de Kennedy,  Engativá, , Fontibón y Mártires.
El concurso de méritos para la elaboración de los  estudios y diseños para la adecuacion como ECA del predio de La Alqueria está en ejecución, de igual manera, el contratista ya visitó el predio para la elaboracion del estudio topografico y de suelos.
Se socializó con la Secretaría Distrital de Planeación la modificacion al decreto 620 de 2007 sobre normatividad aplicable a las infraestructuras afectas al servicio publico de aseo para incluir las ECA como parte del equipamento requerido , con requisitos acordes al decreto 596 de 2016</t>
  </si>
  <si>
    <t>Se realizó la actualización respectiva de la base de datos RURO mediante Resolución 659 de 2017, se incluyeron 147  Recicladores de Oficio que presentaron solicitud de inclusión, fueron debidamente verificados en campo y avalados por los gestores de las localidades. De igual manera se reintegró 1 reciclador de oficio que presentaron solicitud de reintegro por ser retirados del registro único de recicladores de oficio- RURO, por no coincidir el nombre con el apellido, fue debidamente verificado en campo y avalado por el gestor de la localidad.</t>
  </si>
  <si>
    <t xml:space="preserve">En el mes de octubre  se realizaron jornadas de carnetización para la población recicladora de oficio en la cual se carnetizaron  324 recicladores.
</t>
  </si>
  <si>
    <t>La OAC realizó el diagnóstico de la atración en Divercity en temas comunicacionales y a partir de éste se hizo una propuesta para reforzar y potenciar la atracción. 
De igual forma, se realizaron propuestas de cuñas radiales para divulgar en las siguientes emisoras: Emisora Mariana, Todelar y Minuto de Dios. 
Propuesta de imagen corporativa para implementar en la bodega de Maria Paz. 
 Comunicado cifras y operativos sobre recolección de Neumáticos Fuera de Uso.
 Comunicado cifras y operativos sobre desmonte de Publicidad Exterior Visual No Autorizada.
Diseños Externos:
Diseño de afiche (Bolsa blanca, Bolsa negra)
Diseño de branding para fotografías en RRSS y aplicación a 140 piezas
Diseño de pieza (Jornada embellecimiento barrio Egipto)
Diseño de piezas para pagina web (banner tema: licitación)
Diseño de portadas para RRSS (Twitter y Facebook)
Diseño de piezas gráficas (punto Divercity)
Diseño de volante (Selección asociados recicladores)
Diseño de volante y afiche (Servicios funerarios gratuitos)
1) Se produce Jingle en estudio profesional para apoyar la campaña Reciclar Transforma del area de Innovacion. 2) Se realiza creacion y produccion de 2 cuñaS para medios radiales con presencia de niños en el tema de Separacion de residuos en bolsa Blanca y bolsa Negra.</t>
  </si>
  <si>
    <t>Diseño y divulgación de las siguientes campañas:
- Capacitación Contratación Estatal.
- ¡Te veo Bien!
- Feria del automovil.
- Información general de bancos y centros de salud para los funcionarios. 
- Responde a la encuesta Great Place to Word.
- ¡Prueba, Apoorta y Gana!
- Información general acerca de situaciones administrativas.
- Semana de la salud ocupacional, jornada de vacinación, taller de cáncer de mama, entre otros.
- Auditoría Externa UAESP.
- Información de interés acerca y arreglos en Transmilenio. Estaciones Calle 57 y Marly.
- Campaña de la felicidad DACS.
- Feliz cumpleaños UAESP.
-Recomendaciones para la gestión contractual.
Diseños Internos:
Diseño de pieza (Auditoria Externa)
Diseño de pieza (Ascensor en mantenimiento)
Diseño de pieza (Beneficios Colsanitas)
Diseño de pieza (Cámara de Comercio "como llevar las cuentas de tu negocio")
Diseño de diploma (Desarrollo de 106 certificaciones))
Diseño de pieza (Cierre financiero 2017)
Diseño de pieza (Cooperativa de servicios "crédito 0%")
Diseño de pieza (Comunicado familia, vacaciones niños en Divercity)
Diseño de pieza (Desorden muscuesqueletico)
Diseño de piezas gráficas para brandeo de dron de la UAESP´
Diseño de pieza (Encuesta abogacía)
Diseño de pieza (Great place to work)
Diseño de informes de gestión para el área de comunicaciones (20 desarrollos)
Diseño de pieza movilidad (30 días en bici)
Diseño de pieza movilidad (Campaña Te veo bn)
Diseño de pieza salud (Charla sobre cáncer)
Diseño de pieza salud (Jornada vacunación)
Diseño de pieza (Tic - Segurar en los computadores de la UAESP)
Diseño de pieza (Mejoras en Transmilenio)
Diseño de pieza (Instalación WIFI UAESP)
Diseño de pieza (Cumpleaños UAESP)</t>
  </si>
  <si>
    <t xml:space="preserve">Se realizó el acompañamiento de los siguiente eventos: 
Cubrimiento mesa de trabajo Concejo de Bogotá.
Cubrimiento Jornada recolección de llantas.
Cubrimiento Jornada de descontaminación de publicidad exterior no autorizada.
Se realizó el acompañamiento de los siguiente eventos: 
Cubrimiento mesa de trabajo Concejo de Bogotá.
Cubrimiento Jornada recolección de llantas.
Cubrimiento Jornada de descontaminación de publicidad exterior no autorizada.
 Acompañamiento y cubrimiento a los siguientes eventos:
 Cubrimiento Feria de industriales para población recicladora.
 Visita a Localidad de Sumapaz junto a Personería Distrital y equipo RBL, tema Nuevo Esquema de Aseo.
 Jornada de embellecimiento Parque Américas, Nueva Marsella, Loc. Kennedy.
 Jornada Recolección de Llantas Localidad de Usme.
 Recorridos para identificar zonas de intervención con en la localidad de Ciudad Bolívar con entidades distritales.
 Reunión con comunidad de la zona de influencia de la ALO en la Loc. Engativá, sobre operaciones de recolección de residuos ordinarios y voluminosos, así como operativos de corte de césped y poda de árboles.
 Recorrido Localidad de Sumapaz junto a Personería Distrital y equipo RBL, tema Nuevo Esquema de Aseo.
 Cubrimiento Jornada Recolección de Llantas Localidad de Usme.
 Encuentro con comunidad del barrio Class localidad de Kennedy para conocer inquietudes sobre temas de RBL y Alumbrado Público.
1). Se participo en la mesa de trabajo con participacion de funcionarios de la Subdireccion de Aprovechamiento para definir roles y acuerdos comunes. 2) Se participa en mesa de trabajo con la empresa  C-Comunica y funcionarios de Disposicion Final, para tratar temas relacionados con el convenio UAESP y estudiantes UPN. 3) Se apoya en el cubrimiento del evento "REUNI2" celebrado en el parque de Los Artesanos Sede de la Secretaria de Desarrollo Economico sobre reunion para acuerdos comerciales entre recicladores y empresas manufactureras. 4) Se apoya y se cubre en el evento Jornada No Pev, celebrada la noche del 4 de noviembre en las localidades de Suba y Usaquen. 5) Se participa en el evento Jornada Encuentro con estudiantes de la UPN para tratar temas del convenio y talleres sobre aprovechamiento. 6) Se apoya en recorrido y mesa de trabajo convocada por el concejal Andrés Forero  para tratar tema relacionado con el Humedal Jaboque en localidad de Engativa. 7) Se realiza acompañamiento en la localidad de Bosa en jornada de instalacion de Astas con contenido informativo sobre separacion en bolsa blanca y bolsa negra. 8) Se acompaña en la reunion convocada por el congresista Alirio Uribe en Mochuelo Alto localidad de Ciudad Bolivar, para tratar temas relacionados con el Relleno Sanitario Doña JUana. 9) Se acompaña a la mesa de trabajo convocada por la personeria de Bogota sucursal Teusaquillo para tratar temas de recoleccion barrido y limpieza. 10) Se acompaña en el evento DIVERCITY realizado para un aforo de 1900 personas habitantes de la zona indirecta al relleno sanitario Doña JUana 11) Se realiza acompañamiento al evento 4 feria de servicios para reciladores de oficio realizada en parque Fontanar de la localidad de Suba.   
Se han apoyado y cubierto periodísticamente eventos tales como: jornada de recolección, barrido y limpieza en la localidad de Puente Aranda-barrio Primavera, zona 4 el 2/11/2017. Comité editorial con comunidad en Mochulo Alto 15/11/17. Caminata ecológica con estudiantes del convenio 450-2017 UNAD en Mochuelo Bajo 23/11/17.  11vo encuentro con comunidad en Mochuelo Alto 29/11/17. Reunión realizada con la comunidad del barrio Ciudad Montes, para atender las solicitudes en materia de alumbrado y RBL en el sector 30/11/17.
</t>
  </si>
  <si>
    <t>Diseño y Desarrollo de la estrategia de divulgación en redes de acciones de la Unidad relacionadas con Licitación del Nuevo Esquema de Aseo, Feria de Servicios para Recicladores y Plan de Contingencia Relleno Sanitario Doña Juana.
Definición y acompañamiento en el desarrollo de contenidos digitales de apoyo para aliados corporativos de la campaña Separar Transforma.
Actualización de los lineamientos gráficos en Facebook y de redacción en Twitter para generar contenidos con mayor capacidad de difusión y enganche.</t>
  </si>
  <si>
    <t xml:space="preserve">*Teniendo presente el Plan de relaciones  con la comunidad referidos en la resolución 365 de 2013 y los temas trasversales a la gestión social, en el mes de noviembre el equipo de Gestión Social desarrollo las siguientes acciones: 
Supervisión a las acciones realizadas por parte del operador e interventoría: 
*Asistencia a la reunión con comerciantes de la Avenida Primera de Mayo, llevada a cabo en Avenida Primero de Mayo No. 41 - 30 Muebles Dalan, donde se realizó recorrido para verificar el estado de las áreas que se podían intervenir en el sector y definir actividades que se realizarán en la jornada de embellecimiento, que programó participación de la  Secretaria de Desarrollo Económico (SDDE). 
* Participación en la Intervención realizada en el barrio Villa Mayor, jornada liderada por Alcaldía local de Antonio Nariño, con participación de UAESP, Aguas Bogotá, Sub Red Centro Oriente, Policía  Metropolitana de Bogotá, EAAB, Bomberos, SDA, Movilidad e IDIGER; en la localidad Antonio Nariño. 
* Asistencia a la Jornada Colombia Limpia, donde se realizaron actividades interinstitucionales en la vía presidencial, el equipo de gestión social RBL y aprovechamiento de la UAESP realizaron Sensibilización de comparendo, separación en la fuente, manejo de residuos y tema de recicladores de oficio a la comunidad aledaña, en la localidad Candelaria. 
* Asistencia a la reunión con comerciantes del 12 de Octubre de 2017, donde se coordinaron acciones para la intervención de limpieza y embellecimiento antes de iniciar el festival del mueble y la decoración programada del 29 de noviembre al 03 de diciembre de 2017.
* Asistencia a la jornada de embellecimiento y sensibilización en el sector del 12 de Octubre -Gaitán, en compañía de la Secretaría de Desarrollo Económico, Aguas Bogotá, Integración Social, se recordó a los comerciantes el pacto firmado "Me la juego por el 12 de Octubre", firmado el 18 de noviembre, para que se comprometan con el cuidado y embelleciendo del sector.
-  En los espacios interinstitucionales el equipo de gestión social participó en Comisión Ambiental Local (CAL), JAL, 
* Participación en la Comisión ambiental local de acuerdo al Decreto 575 de 2011, reunión llevada a cabo en la localidad Mártires en las instalaciones de la alcaldía local.
* Participación en la Comisión ambiental local de acuerdo al Decreto 575 de 2011, reunión llevada a cabo en la localidad Antonio Nariño en las instalaciones de la alcaldía local.
De las 19 localidades del Distrito en el mes de Octubre el equipo de gestión social participo en las siguientes comisiones ambientales locales: 
Comisión Ambiental Local
Mártires
Antonio Nariño
Participación en otros espacios interinstitucionales en el marco de la Gestión Social:
* Asistencia a la reunión con comerciantes de 12 de Octubre, en la que se coordinó la jornada de limpieza y embellecimiento con los comerciantes del sector, actividad liderada por Secretaria de Desarrollo Económico para desarrollar antes de empezar el festival del mueble y la decoración; reunión llevada a cabo en la Calle 78 # 51 - 26, almacén Dimitri Yépez.
* Asistencia a la reunión convocada por UAESP en la mesa de puntos críticos, con participación interinstitucional para consolidar el tema de puntos críticos con operadores/prestadores, UAESP e interventoría inter capital, reunión llevada a cabo en las instalaciones la UAESP.
* Se consolido el formato Programación de Eventos del equipo de gestión social y comparendo ambiental de las actividades que se llevaron a cabo en el mes de noviembre de 2017.
*Revisión, análisis y elaboración del informe de supervisión y control correspondiente al mes de septiembre de 2017, en marcado en la gestión social en el Plan de relaciones con la comunidad de la zona 1 operador Lime.
* Asistencia a Encuentro Comunitario en el salón comunal del barrio Olarte de la Localidad de Bosa; de acuerdo a invitación del CAI de Policía para tratar temas con la comunidad del sector.
* Asistencia a Encuentro Comunitario en el salón comunal del barrio San José de la Granja de la Localidad de Engativá; de acuerdo a invitación del CAI de Policía para tratar temas con la comunidad del sector.
* Asistencia a Sesión de Servicios Públicos de la Junta Administradora Local de Teusaquillo; de acuerdo a invitación para tratar temas con la comunidad relacionados con el manejo adecuado de residuos sólidos.
* Se asiste a reunión con la comunidad de los sectores de Brasilia I y II de la localidad de Kennedy y asesores del concejal Cardozo para tratar temas de gestión social del mantenimiento del área limpia sobre la Av. Primero de Mayo desde la Av. Ciudad de Cali hasta la Av. Agoberto Mejía, en la Dirección Técnica de Predios del IDU.
* Asistencia a reunión con comunidad del sector de San Luis, gestores de la Alcaldía Local, Secretaria Distrital de Ambiente, Idiger y gestión social del operador Aguas de Bogotá de la localidad Teusaquillo para tratar temas relacionados con la presentación y disposición adecuada de residuos sólidos.
* Asistencia a Mesa de trabajo con representantes del Frente de Seguridad Amigos de Bonanza de la comunidad  y secretaria de ambiente, de la localidad Engativá para tratar temas relacionados con la disposición y manejo adecuado de residuos sólidos, en la sala de jutas del Centro Empresarial Titán Plaza.
*En cuanto a la temática de comparendo ambiental, en el mes de noviembre se llevaron a cabo 48  reuniones y/o capacitaciones a la comunidad en general, docentes y estudiantes de colegios, lideres de comunidad,  comunidad y familias de recicladores, propietarios de asobares sobre los comportamientos inadecuados por la comunidad , manejo de residuos solidos, estas reuniones permitieron agrupar en total a 845 ciudadanos, en las localidades de Fontibon, Puente Aranda, Tunjuelito, Antonio Nariño, Suba, Martires, Kennedy, Teusaquillo, Candelaria, Engativa, Bosa, Santafe  y Usme.
</t>
  </si>
  <si>
    <t>1. En el mes de Noviembre de 2017, el grupo de apoyo a RBL realizo y/o apoyo las siguientes jornadas especiales:
* Operativo de recolección de residuos y escombros en el barrio Villa Cindy en la ronda del rio Bogotá en la localidad de Suba, verificando el área limpia el día 24 de Noviembre de 2017.
* Operativo de recuperación de espacio público en terminal pesquero, localidad de Kennedy. 
* Recolección de residuos en la Av. Circunvalar hasta vía Choachí el día 18 de Noviembre de 2017.
* Acompañamiento jornada de intervención en cuanto a RBL en la Transversal 42 entre calle 3 y 6, en la localidad de Puente Aranda. 
2. Se realizó seguimiento a la operación en cuanto a los componentes de Recolección, Barrido y Limpieza- RBL, en diferentes zonas de la ciudad:
* Se realizo recorrido el día 17 de Noviembre a la vereda el verjon, verificando la recolección de residuos.  
* Seguimiento componentes Recolección, Barrido y Limpieza en la localidad de Engativá, Calle 86ª con carrera 94ª. 
* Seguimiento a dos micro rutas en operación del operador LIME S.A.E.S.P, en la localidad de suba. 
3. En cuanto a puntos críticos se adelantó lo siguiente: 
De acuerdo a un análisis comparativo entre el mes de abril y octubre de 2017 de puntos críticos por del Distrito se resalta la siguiente información. En el semestre comprendido entre abril de 2017 a octubre se presentó un incremento de los puntos críticos pasando de 784 a 845 respectivamente.
• En la Zona 1 la cantidad de puntos críticos en los 2 periodos no cambió, pero se evidencia mayor intervención y mitigación de los mismos.
• En la zona 2 Durante el semestre comprendido entre Abril Y octubre de 2017 se evidencia 13 puntos críticos menos, lo cual evidencia arduo trabajo en una de las zonas con mayor problemática por puntos críticos del Distrito.
• La zona 3 ha tenido un incremento de puntos críticos debido a las condiciones de habitante de calle y población flotante, aunque se resalta que mientras que en abril se intervinieron 43 puntos críticos en octubre 61
• La zona en el periodo comprendido entre abril y octubre de 2017 hay 19 puntos críticos más como consecuencia del aumento de habitante de calle principalmente en Puente Aranda
• En la zona 5 se resalta que San Cristóbal tuvo un incremento de 24 puntos críticos, aunque se ha mitigado el 97.7 % de los mismos.
• En la zona 6 la cantidad de puntos críticos no cambió, aunque se resalta que mientras que en abril se intervinieron 16 en octubre 22 puntos críticos.</t>
  </si>
  <si>
    <t>1. Plan de seguimiento y verificación de las intervenciones de poda de árboles 
 Para el mes de noviembre,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Zona 1:  34 Solicitudes y se atendieron 31
Zona 2:  19 solicitudes y se atendieron 11
Zona 3:  18 Solicitudes y se atendieron 8
Zona 4: 38 Solicitudes y se atendieron 25
Zona 5: 36 Solicitudes y se atendieron 22
Zona 6: 36 solicitudes y se atendieron 34
Total de solicitudes realizadas en materia de poda de árboles en el mes de Noviembre del 2017: 181 y 131
 2. Apoyo conjunto para el plan de iluminación de parques y plazas públicas.
Para el mes de noviembre, se continuó con la articulación de las actividades de poda, mensualmente con la información que es remitida por la subdirección de alumbrado público y funerarios,  en relación con los parques y plazas públicas que son objeto de intervención por esa subdirección, es importante aclarar que en el mes pasado se atendieron las que fueron priorizadas de la primer base de datos remitida, por el equipo de corte y poda.
Igualmente dentro de las verificaciones de actividades de poda y marcaciones de individuos arbóreos, por parte  del equipo técnico en campo en compañía de los operadores y/o prestadores, se hace énfasis en la liberación de luminarias y conos lumínicos.
Zona 1: Poda en parques dentro del plan de luminarias de la UAESP 05
Zona 2: Poda en parques dentro del plan de luminarias de la UAESP 01 
Zona 3: Poda en parques dentro del plan de luminarias de la UAESP 00
Zona 4: Poda en parques dentro del plan de luminarias de la UAESP 02
Zona 5: Poda en parques dentro del plan de luminarias de la UAESP 00
Zona 6: Poda en parques dentro del plan de luminarias de la UAESP 00
Total parques intervenidos en materia de poda de árboles durante el mes de Noviembre: 08
3. Caracterización de la actividad de corte de césped en áreas públicas.
 Dentro de esta actividad, en el mes de noviembre, se continuo trabajando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Zona 1: Caracterización de actividades de corte de césped en áreas públicas 01.
Zona 2: Caracterización de actividades de corte de césped en áreas públicas 01.
Zona 3: Caracterización de actividades de corte de césped en áreas públicas 00
Zona 4: Caracterización de actividades de corte de césped en áreas públicas 01
Zona 5: Caracterización de actividades de corte de césped en áreas públicas 01
Zona 6: Caracterización de actividades de corte de césped en áreas públicas 01
Total de caracterizaciones de actividades de corte de césped realizadas en el mes de Noviembre: 05</t>
  </si>
  <si>
    <t xml:space="preserve">1. Preparación del día de la no contaminación visual:
*Esta actividad se realizó el pasado 24 de junio.  ACTIVIDAD REALIZADA Y CONCLUIDA.
2. Operativos de retiro de PEV
a.Durante el mes de noviembre se programaron y se realizaron 43 operativos de retiro de PEV en doce (12) localidades (Suba, Usaquen, Barrios Unidos, Fontibón, Engativa, Teusaquillo Kennedy, Puente Aranda, Tunjuelito, Usme, Bosa y Antonio Nariño),  desmontando un total de 1.450 elementos; 1.303 pendones y 147 pasacalles, siendo la Localidad de Suba  la que tuvo una mayor incidencia en el desmonte de pasacalles, con el 44%, y el desmonte de pendones, con el 18%.   El costo aproximado de los elementos que fueron desmontados (pendones - pasacalles), asciende a la suma de $54.615.860.
3. Visitas de prevención a constructoras
Esta actividad se realizó en el mes de julio. ACTIVIDAD REALIZADA Y CONCLUIDA.    
4. Propuesta normativa para costear la publicidad exterior no autorizada en el Distrito Capital.
*Esta atividad se llevó a cabo en el mes e Octubre. ACTIVIDAD REALIZADA Y CONCLUIDA.
</t>
  </si>
  <si>
    <t xml:space="preserve"> Durante el mes de  Noviembre se atendieron 65  SIRES,  por árboles caídos</t>
  </si>
  <si>
    <t>1. Mesa Distrital de llantas,
Conforme a los compromisos adquiridos en la mesa realizada en octubre del año en curso, se realizaron dos mesas de trabajo por temáticas, a saber:
La primera, realizada en las instalaciones del IDU Mesa temática Granulo de Caucho Reciclado – GCR el 21 de noviembre, cuyo objetivo fue: Revisar los vacíos normativos y analizar la factibilidad de generar una cartilla o un documento que sirva de guía a las entidades con respecto al tema de la utilización del granulo de caucho reciclado.
De está mesa se generaron los siguientes compromisos:
Elaboración de Ficha técnica en donde se encuentren los lineamientos y procedimientos con respecto a la utilización de CGR, responsable SDA.
Desarrollo base de datos de gestores de aprovechamiento (Articulación IDRD, IDU y SDA), responsable SDA.
La segunda mesa temática realizada se efectuó el 17 de noviembre en las instalaciones de la Secretaría Distrital de Ambiente, el objetivo de la reunión es la de generar directrices y estrategias, según las competencias de cada una de las entidades, para la gestión integral de llantas usadas en el distrito.
De la cual se generaron los siguientes compromisos:
- Elaborar el cronograma de las reuniones que se realizaran con los gestores ambientales locales para identificar las problemáticas locales y determinar las soluciones con respecto a los pequeños generadores de llantas usadas (Montallantas). 
- Realizar propuesta para los sistemas de recolección selectiva (Sistema verde, rueda verde) con el objetivo de gestionar la inclusión de los pequeños generadores de llantas usadas (Montallantas) en estos sistemas. 
- Reunión con los sistemas de recolección selectiva para tener conocimiento sobre la cantidad de llantas que ellos necesitan. 
- Citar a la próxima mesa a una autoridad en el tema de seguridad para discutir el tema de comparendos ambientales. 
- Citar a Desarrollo Económico para discutir el tema de legalización de monta llantas. 
- La Secretaria Distrital de Ambiente realizará un concepto de los gestores y acopiadores de llantas usadas avalados. 
Lo anterior, se socializará en la reunión de la Mesa Distrital de Llantas el 15 de diciembre de 2017
2. Programación y acompañamiento a los operativos de recolección de llantas abandonadas en vía pública.
En el mes de noviembre se  realizaron seis (6) operativos de recolección de llantas abandonadas de manera clandestina en vía pública  en nueve (9) localidades, logrando recolectar  3.674 NFU - Neumaticos fuera de uso, para un gran total de 30.073 NFU, en lo que va comprendido para la presente vigencia.
Acontinuación se describen los operativos realizados en el mes de noviembre:
Operativo No 58 del  02  de noviembre en las localidades de Kennedy y Bosa, recogieron 322 NFU.
Operativo No 59 del  09  de noviembre en la localidad de Rafael Uribe Uribe, recogieron 182 NFU.
Operativo No 60 del  15  de noviembre en las localidades de Barrios Unidos, Martires y Bosa, recogieron 2.152 NFU.
Operativo No 61 del  16  de noviembre en la localidad de Suba, recogieron 268 NFU.
Operativo No 62 del  23  de noviembre en las localidades de Barrios Unidos, Engativa y Usme, recogieron 502 NFU.
Operativo No 63 del  30  de noviembre en la localidad de Usme, recogieron 248 NFU.</t>
  </si>
  <si>
    <t>Se cuenta con proyecto de estudios previos y se continua con  la definición de parámetros mínimos de metodología</t>
  </si>
  <si>
    <t xml:space="preserve">3. Dentro del Convenio No 006 de 2015, para el mes de diciembre se radicaron los ajustes solicitados por la Subdirección Jurídica al  estudio previo y los documentos precontractuales del proceso de selección por subasta, con el objeto de realizar la gestión de llantas usadas abandonadas por generador desconocido en el espacio público del Distrito Capital, a fin de que el mismo sea sometido a aprobación del Comité de Contratación de la entidad.  
Adicionalmente en el comité de contratación efectuado el 29 de noviembre de la Unidad, se aprobaron los documentos y se propuso que se publicarían los pre pliegos, el estudio previo y los documentos precontractuales en la segunda semana de diciembre. 
</t>
  </si>
  <si>
    <t>Dique VI etapa 2:
Son tres aspectos fundamentales que obligaron a extender el plazo de ejecución de la obra de estabilización del Dique VI: i) como primer aspecto las lluvias dificultan la perforación de anclajes, el trasiego de materiales y movimientos de tierra que son tareas vitales en el avance de una construcción de este tipo. ii) como segundo aspecto se presentaron problemas de orden publico con la comunidad aledaña al RSDJ que afectaron también el avance dado que personas inescrupulosas ingresaron a la obra e incendiaron una excavadora lo que frena el avance en los movimientos de tierra para conformar las plataformas sobre las cuales se emplazan las Track Drill para perforar los sitios de los anclajes, iii) de tercer y último aspecto importante se tiene que las lluvias afectaron la estabilidad de algunos sitios de las pantallas 2 y 3 que obligaron a reconformar nuevamente los taludes de dichas pantallas lo que implica mayores tiempos en el inicio de construcción de las placas de contención.
Poste 53
Para la estabilización del talud que se encuentra a la altura del poste 53, se requiere una vía alterna que permita el normal tránsito de vehículos compactadores mientras se realiza el movimiento de tierras correspondiente al terraceo de esta ladera.
La vía alterna de 2 Km de longitud, requiere el cruce de la quebrada Yerba Buena por lo tanto requiere de permiso de ocupación de cauce el cual es emitido por la CAR. De ahí que se realizaron los diseños correspondientes los cuales se remitieron a la autoridad ambiental y se encuentran en estado de análisis en esta entidad por lo cual no se ha logrado dar inicio a la obra de estabilizacion geotécnica Poste 53. 
Reforzamiento de la Planta de tratamiento de Lixiviados
La obra de reforzamiento de la PTL tiene un avance del 77% y su culminación se tiene progrmaada contractualmente para el 21/12/2017. Dentro de la Etapa I del proyecto (reforzamiento estructural de los bioreactores) se tenía contemplado demoler la parte externa de los muros de los bioreactores y reemplazar por un cocreto de mejores condiciones, sin embargo, el avance de la demolición y ensayos de laboratorio de cilindros demostraron que el concreto de recubrimiento estaba en buenas condiciones y no necesitada reemplazarse, por lo que esta actividad se suspendió cuando se obtuvieron las evidencias para no continuar con dicha actividad, lo cual quedó sustentado en las respectivas actas de seguimiento.</t>
  </si>
  <si>
    <t xml:space="preserve">La Subdirección de Disposición Final realizó la presentación de los documentos "PMRRA del predio Yerbabuena" y del Plan de Inversiones del 1%, a la SDA y a la CAR respectivamente, para su evaluación y aprobación, sin que a la fecha se haya obtenido la viabilidad para la implementación. Por lo anterior, no fue posible adelantar las actividades previstas para dar cumplimiento al plan de acción durante el 2017. </t>
  </si>
  <si>
    <t>* Teniendo en cuenta que el proceso se publicó en el SECOP  el 31 de octubre con el número UAESP CM-05 - 2017, se establece el cronograma y se reciben observaciones hasta el 23 de noviembre. 
* Se da respuesta a las observaciones el 24 de noviembre y este mismo día se publican los pliegos definitivos. 
* *Se da trámite a derechos de petición establecidos por particulares, respecto al proceso.
* El 30 de noviembre se publican las observaciones y respuestas al pliego de condiciones del CM-05-2017</t>
  </si>
  <si>
    <t xml:space="preserve">Proyectos vigencia 2016:
* Contrato  381/16 continúa en etapa de liquidación. El acta de liquidación está siendo revisada por la SAL.
* Convenio 375 de 2016: 
     -   Se realizó comité técnico los días 03 y 09 de noviembre.
     -   Se definieron y llevaron a cabo las actividades para el cumplimiento de las 15 horas por parte de los alumnos que pretenden ser beneficiarios del Convenio, de igual forma se evidenció el incumplimiento de varios de ellos. lo que permitió dar la oportunidad a 7 estudiantes que cumplian requisitos y cumplieron con las horas de corresponsabilidad, quedando 126 estudiantes beneficiarios del convenio.
-  La Universidad radicó la factura No. 8960, el día 08 de noviembre del 2017, mediante radicado
No. 20177000292132, correspondiente al cuarto pago, por valor de $ 95.165.493; en tal sentido la UAESP dió trámite de pago a la misma.
- Se adelantan los trámites necesarios para prórrogar y adicionar el Convenio.  
* Convenio 377 de 2016: 
    -  Se realizó comité técnico el día 02 de noviembre.
    -  Se acuerda realizar una adición y prorroga al convenio.  
    -  Se realizan las actividades de corresponsabilidad con los estudiantes los días 21 y 28 de noviembre.
    - Se realizó segundo desembolso el día 14 de noviembre por $97´378.644.00
* Se liquida el Convenio  373 de 2016 mediante la publicación del acta de liquidación de fecha 24 de noviembre de 2017, en la pagina del Secop, finalizando así el trámite de liquidación. 
Proyectos Vigencia 2017:
* Convenio 473 de 2017 con la Universidad Pedagógica, se radicó la 1era cuenta de cobro por el 45% del valor total del aporte de la Unidad. 
     - El 08 de noviembre se realizó un Taller participativo sobre la situación ambiental del relleno Sanitario Doña Juana con el apoyo del equipo técnico de la Subdirección de     Disposición Final de la UAESP. Como resultado de este ejercicio los estudiantes beneficiarios del convenio buscaron  alternativas pedagógicas a la situación. 
* Convenio 455 de 2017 con la UNAD, se dio inició a las actividades de corresponsabilidad que los estudiantes deben cumplir por ser beneficiarios del convenio. 
    - Se revisa el 1er informe entregado por la Universidad  que contiene los documentos requeridos con el fin de proceder el 1er pago por un valor de $38.240.851 correspondiente al valor resultado de las matriculas menos el descuento otorgado por la Universidad como aporte por los 34 estudiantes beneficiados. 
*  Contrato 410 de 2017 suscrito con Canal Capital, se realizan  las siguientes actividades de GS: 
- 18 y 25 de noviembre: Transporte y refirgerios para visitas al MAMBO, Jornada de siembra de áboles y para el evento de Adultos mayores "La Fiesta de los mil años". 
- 24 - 26  de noviembre: Capacitación a líderes locales.
- 19 de octubre: Transporte y refirgerios para salida a visita de Plantas de Aprovechamiento
* Convenio 550 de 2017 con la Universidad Distrital,  para implementar procesos de producción de material vegetal reconversión productiva, encaminadas a promover y apoyar la recuperación de rondas de quebradas, tuvo las siguientes actividades: 
   - Se realizó comité técnico el día 21 de noviembre, en donde se presentan y se hacen observaciones a los productos a entregar por parte del contratista para el 1er informe: Plan de Trabajo, cronograma y equipo de trabajo.
    -  El 24 de noviembre se aprueba el equipo minimo que el contratista debe contratar para el cumplimiento de sus obligaciones contractuales. 
* Convenio 565 de 2017 con la Universidad Nacional convenio se suscribe el 10 de noviembre - Convenio 565 de 2017
    - El 22 de noviembre se realiza el 1er comité operativo con la presencia de la comunidad que va a ser participe del proceso. 
</t>
  </si>
  <si>
    <t>Este año no se contratara la caracterización del  líquido y lodo, debido a que se realizó la gestión ante la CAR para dar claridad a que se solictaba puntualmente en los Autos 1083 y 1084 y poder contratar exclusivamente los servicios que se requerian.</t>
  </si>
  <si>
    <t>El pasado 09 de noviembre de 2017, se realizó la tercera reunión con propietarios de los predios objeto de adquisición predial, con el segundo y último grupo de Quebradas, para informar sobre el estado del proceso de adquisición predial en atención al compromiso adquirido con la mesa de trabajo de terceros intervinientes de la CAR y el programa de información del Plan de Gestión Social, esta reunión contó con la asistencia del 100% de los convocados.
Se realizaron cuatro (04) visitas familiares conforme al componente social del Plan de Gestión Social (PGS), con el fin de tener un proceso de comunicación más cercano con las unidades sociales de los predios QA008, QP004 – QP005, QA007 y QA011 en el proceso de caracterización socio predial. (Registro levantado mediante formato FM-33) 
Se actualizó del censo poblacional con las unidades sociales identificadas y levantamiento de fichas sociales en tres (03) predios (PAT002, QA011 y QA001) objeto de adquisición, para identificación de condiciones socioeconómicas y características particulares de las unidades sociales residentes, unidades sociales productivas en cada predio, para la tipificación de compensaciones socioeconómicas aplicables (Aplicación de formatos FM-28, FM-29, FM-30, FM-31 y FM-34). 
El día 14 de noviembre de 2017, se expidió el Decreto "Por el cual se declaran las condiciones de urgencia por motivos de utilidad pública e interes social, para la adquisición de los derechos de propiedad y demás derechos reales sobre los terrenos e inmuebles requeridos en el marco del Proyecto Relleno Sanitario Doña Juana y se dictan otras disposiciones". Con este Decreto la Alcaldía Mayor faculta a la UAESP a realizar, en caso de ser necesario y de que no se de la enajenación voluntaria, expropiaciones administrativas. Ello con el fin de evitar procesos judiciales que generen más retrasos en el cumplimineto a la obligación de adquirir predios impuesta por la CAR.
Se radican por parte de Catastro 13 avalúos correspondientes a predios de las quebradas, los cuales son revisados y aprobados para realizar las correspondientes ofertas de compra.</t>
  </si>
  <si>
    <t xml:space="preserve">Se realizó revisión de información secundaria para identificación de población en zona de franja de aislamiento de 500 metros.  
Se realizó reunión con funcionarios delegados de la Universidad Antonio Nariño, con el fin de solicitar autorización de ingreso al predio para levantamiento de registro topográfico del predio y caracterización socioeconómica de posibles unidades sociales relacionadas con el predio.
Se realizó compra algunas de escrituras públicas para estudios de titulos.
</t>
  </si>
  <si>
    <t xml:space="preserve">Se realizo la configuración e  insatalación de los Acces Point en todas las sedes de la Unidad.
</t>
  </si>
  <si>
    <t>Se realizo la terminación anticipada del derivado 2 del Contrato Marco 350 y se hizo un nuevo Contrato Marco 350 por 14 meses el 01 de noviembre con RP: 894 del 01/11/2017</t>
  </si>
  <si>
    <t xml:space="preserve">La Oficina Tic esta realizando acompañamiento a las visitas de las personas que se postularon para el teletrabajo y dan un concepto técnico si el funcionario tiene las herramientas técnologicas para ser apta del teletrabajo.
Mediante el Contrato Marco 350 derivado 7 se garantiza la herramienta de Escritorios Virtuales para el fortalecimiento del teletrabajo. RP: 910 del 10/11/2017 </t>
  </si>
  <si>
    <t xml:space="preserve">El software de impresión muestra las impresiones que realiza cada dependencia por páginas: 
Asuntos Legales: 18508, Administrativa: 14105,  RBL: 15040, Alumbrado y Funerarios: 9787, Aprovechamiento: 9672, Archivo Gestión Documental: 1959, Archivo Central: 1501,  Comunicaciones_Color: 3705, Contraloria: 348, Control Interno: 885, Correspondencia: 1033, Data Center: 450, Dirección General_Color: 2012, Dirección_general: 3692, Disposición Final: 7644, Innovación Color: 227, Jefe Aprovechamiento: 258, Licitación B/N: 1243, Licitación Color: 743, Oficina Tic: 1520, Plotter Aprovechamiento: 62, Relaciones Gobierno: 1870 </t>
  </si>
  <si>
    <t xml:space="preserve">PROCESOS EQUIPAMENTOS FUNERARIOS
'Contenedores:  Ya se Adjudico el proceso
Fuente: En proceso d epahgo y liquidación 
Canecas:Adjudicado
Aplicativos Subsidios:Adjudicado 
Apantallamineto: SAdjudicado
Paisajismo: Se adjudicara el 26 de diciembre. 
Rebitalización ceneterio Central: En proceso de adjudicación 
Reforzamiento Estructural cementerios Sur:  En proceso de adjudicación </t>
  </si>
  <si>
    <t xml:space="preserve"> Como acción relevante,  desde el 1 de noviembre, se solicito al concesionario la publicacion de la pieza (nuevo volante con ajuste de puntaje sisben para acceso al subsidio) a través de distintos canales de difusión dispuestos. Al respecto se evidencio publicación de volante en los cementerios - parte administrativa-atención a usuarios.  Se espera que con la reciente incorporación de nueva gestora de mercadeo de la Concesion, se publique la información requerida, por otros canales.
De otro lado se participó en la Feria de servicios para población recicladora realizada en la localidad de Suba, en la cual se suministro información y se entrego material informativo</t>
  </si>
  <si>
    <t xml:space="preserve">Se dio la autorización por parte de la UAESP a 70 solicitudes, las cuales corresponden a 172 servicios funerarios autorizados; 09 solicitudes no fueron autorizadas, las cuales corresponden a 21 servicios no autorizados.
Para el mes de noviembre el promedio de repuesta fue de 3.4 días hábiles, por lo que se observa una disminución en los tiempos de respuesta dados a los deudos por parte de la entidad respecto al mes anterior. Durante este mes la atención y respuesta al usuario disminuyo en tiempo en un promedio de 1,3 días hábiles. Sin embargo, es necesario continuar nuestros procesos internos y procedimientos, en pro de mantener los tiempos de respuesta adecuados por parte de la entidad. 
En el mes de NOVIEMBRE, la caracterización de las autorizaciones de los subsidios funerarios por cementerio fue la siguiente:
Cementerio Norte (corresponde a la Localidad de Barrios Unidos): Se autorizaron 01 inhumaciones, 05 exhumaciones, 12 cremaciones, 00 otros (transporte - prorroga), para un total de 18 servicios.
Cementerio Sur (corresponde a la Localidad de Antonio Nariño): Se autorizaron 00 inhumaciones, 22 exhumaciones, 22 cremaciones, 00 otros (transporte - prorroga), para un total de 44 servicios.
Cementerio Central (corresponde a la Localidad de Mártires): Se autorizaron 00 inhumaciones, 13 exhumaciones, 00 cremaciones, 11 otros (transporte - prorroga), para un total de 24 servicios.
Cementerio Serafín (corresponde a la Localidad de Ciudad Bolívar): Se autorizaron 48 inhumaciones, 15 exhumaciones, 21 cremaciones, 00 otros (transporte - prorroga), para un total de 84 servicios.
Conforme con lo anterior, se informa que en el mes de noviembre se autorizaron por parte de la UAESP 49 inhumaciones, 55 exhumaciones, 55 cremaciones y 13 en otros servicios (arrendamientos por prorroga y transporte).
</t>
  </si>
  <si>
    <t>En atención a los requerimientos formulados el concesionario  bajo radico UAESP 2017-700-029303-2 de fecha 9  de noviembre de 2017,  presento el plan de acción en el cual se incluyen las medidas de manejo que destinara para dar solución a las no conformidades identificadas por la autoridad sanitaria en el amrco de las vistas de inspección, vigilancia y control a cementerios
El concesionario bajo radicado No. 2017-700-031411-2 de fecha 30 de noviembre, hizo entrega a la interventoría y la Subdirección del resultado del estudio isocinetico del horno crematoria del parque cementerio serafín desarrollado en el mes de septiembre.</t>
  </si>
  <si>
    <t xml:space="preserve">
                  Detallado servicio                                                        NORTE                  SUR            CENTRAL           SERAFÍN     TOTAL
Acompañamiento del duelo  cremaciones                      42                        9                      0                             0                   51
Acompañamiento del duelo individual                               2                          1                      0                              1                  4
Acompañamiento del dueloinhumaciones                      1                          0                     1                               1                   3
Asistencia talleres del duelo                                                      0                          0                     0                               0                  0
Asesoría Legal                                                                                       6                         3                     13                             0                 22 
                  TOTAL                                                                                        51                      13                   14                             2                 80
</t>
  </si>
  <si>
    <t>El desarrollo del contrato de interventoria 244 se han podido identificar, corregir y prevenir acciones en pro de la mejora de la prestación de los servicios funerarios, al igual que lograr la integridad de los grupos de trabajo de cada uno d elos componentes del contrato de concesión 311 de 2013.</t>
  </si>
  <si>
    <t>Se identifica la necesidad de forma conjunta  entre la Undiad y la interventoria, de requerir al concesionario desarrollar el ajuste del documento presentado, en razon a que el documento  radicado de forma oficial No. 2017-700-025600-2 no contiene el total de observaciones formuladas por las partes, como tampoco se hace entrega del total de anexos, correspondientes al ajuste y actualización del Plan de Gestión Ambiental. para ello la interventoría desarrollara comunicación oficial y convocara al concesionario para el correspondiente ajuste. y con ello desarrollar el estudio de la inforamción repsnetada para el posterio visto bueno del documento.</t>
  </si>
  <si>
    <t xml:space="preserve">LOCALIDAD                          CICLORUTA                PARQUES                  VÍAS Y OTROS                        Total general 
 L.ANT.NARIÑO                                                                2                                    3                                              5
 L.B.UNIDOS                                                                     6                                   119                                          125
 L.BOSA                                         6                               127                                 29                                           162
 L.C.BOLIVAR                                                                 103                                 624                                          727
 L.CANDELARIA                                                                3                                    47                                           50
 L.CHAPINERO                                                                   5                                     8                                            13
 L.ENGATIVA                                 45                              149                                 240                                         434
 L.FONTIBON                                 12                                80                                  25                                          117
 L.KENNEDY                                                                      36                                  34                                            70
 L.MARTIRES                                                                     40                                 132                                          172
 L.PTE.ARANDA                              4                                39                                  24                                            67
 L.R.URIBE                                                                        128                                17                                            145
 L.SN.CRISTOBAL                                                             57                                265                                           322
 L.STA.FE                                                                          26                               140                                            166
 L.SUBA                                        12                               193                               433                                            638
 L.SUMAPAZ                                                                      5                                   4                                                9
 L.TEUSAQUILLO                           6                                 64                                  42                                            112
 L.TUNJUELITO                                                                  8                                    64                                             72
 L.USAQUEN                                                                     92                                  348                                           440
 L.USME                                                                            29                                   43                                             72
 Total general                                85                              1.192                              2.641                                         3.918
</t>
  </si>
  <si>
    <t>La Interventoría de alumbrado público reporto a través de las 14 cuadrillas de inspección nocturna un total de 14.944 fallas, de las cuales 11.262 fallas correspondían a luminarias apagadas.  
 Adicionalmente, es preciso indicar que durante el mes de octubre de 2017, se atendieron por parte del operador del servicio de alumbrado público un total de 14.518 órdenes de trabajo, de las cuales 11.874 órdenes de trabajo fueron atendidas en menos de 72 horas, para un porcentaje de atención en menos de 72 horas del 81,79%.  
 En cuanto al porcentaje de avance del contrato de Interventoría No. 334 de 2017, se tiene un total del 49,44% con fecha de corte al 31 de octubre de 2017”.</t>
  </si>
  <si>
    <t>Seguimiento al estado de avance de los proyectos piloto y recopilación de Información en Matriz diseñada para tal fin.
o   Se define dar cierre al piloto de telegestión en el parque San Luis, proveedor Philips.
o   Se realiza seguimiento del piloto en el parqueadero de la UAESP, para realizar inspección visual, estamos pendientes del diseño fotométrico por parte del proveedor para realizar las medicines en sitio.
o   Nos encontramos a la espera de la confirmación del proveedor AGRO DIESEL DE COLOMBIA S.A, que cuenta con los equipos de alumbrado público con fuente de energía fotovoltaica para la instalación en el acceso peatonal al portal del sur.
·         Mediciones y análisis de las diferentes tecnologías a prueba.
o   Se realiza seguimiento por parte de la interventoria a la prestación del servicio de alumbrado público en terreno, del piloto instalado en el parque de USME, denominado: "Aclara Bogotá"
·         Agendamiento con proveedores para analizar la viabilidad de implementar nuevos proyectos y nuevas tecnologías.
o   El proveedor Grupo DG, radica comunicación con la carta de intención de instalar un piloto, con un (1) equipo de alumbrado público alimentado por energía fotovoltaica y eólica. Se da inicio al estudio de la viabilidad del piloto.
·         Mesas de Trabajo con CODENSA/INTERVENTORIA/PROVEEDORES para validar estado de los pilotos y definir líneas de acción.
·         Visitas a diferentes puntos de la ciudad para analizar la viabilidad de implementar diferentes tecnologías.</t>
  </si>
  <si>
    <t>Diciembre</t>
  </si>
  <si>
    <t xml:space="preserve">31/12/2017: Teniendo en cuenta la respuesta emitida por la Dirección Distrital de Defensa Judicial y Prrevención del Daño Antijurídico de la Alcaldía Mayor de Bogotá D.C.  yq que consta en el radicado uaesp N° 20177000309622 del 24 de noviembre de 2017, en el sentido de que la Dirección  Jurídica Distrital en ejercicio de las funciones asignadas en el Decreto 323 de 2016, se encuentra estructurando un manual para la elaboración de políticas de prevención del daño antijurídico, que sirva como modelo para todas las entidades y organismos distritales, el cual tendrá un plan de acción para su socialización a las entidades distritales, se considera conveniente esperar a que dicha Dirección, efectúe los ajustes al Manual para la elaboración de políticas de prevención del daño antijurídico y realice la correspondiente socialización a la UAESP, para dar cabal cumplimeinto al compromisos registrado en el presente plan de acción.
Por la anteror, se solicita a la OAP, verificar la viabilidad de que la presente actividad se desarrolle durant el curso de la vigencia 2018, de manera que los fucnionarios de la enitdad, cuenten con la versión de dicho manual, debidamente actualizada y con la observancia de los requisitos que sobre el particular, establezca la Dirección Jurídica Distrital de la Alcaldía Mayor de Bogotá D.C.
OE: Con el desarrollo de la sensibilización de las piezas comunicativas que abordan los principales aspectos del Manual para la Prevención del daño Antijurídico, se logra una mejor comprensión por parte de los funcionarios de la UAESP, de las políticas institucionales de prevención al daño antijurídico, mitigando de esta manera, la probabilidad de la instauración de demandas en contra de la Entidad.
MPD: Con la formulación y sensibilización del Manual de Políticas para la Prevención del Daño Antijurídico, se fortelece el Proceso de Gestión de Asuntos Legales del Sistema Integrado de Gestión de la Unidad, toda vez que con la sensibilización de los aspectos anteriormente mencionados, se logra que los funcionarios conozcan el impacto de los procesos judiciales, en los cuales la Unidad es sujeto procesal, concientizando así al personal de la Unidad, de la importancia de conocer el contenido de dicho manual. </t>
  </si>
  <si>
    <t>31/12/2017: En desarrollo de la función de asesoría y acompañamiento que brinda la SAL a las diferentes dependencias de la Unidad, destaca la reunión sostenida el 15 de diciembre de 2017, en la cal se analizaron las observaciones realizadas frente al informe de evaluación, relacionado con el concurso de méritos 05 de 2017. En desarrollo de dicha reunión, se consolidaron las respuestas técnicas y jurídicasy se discutió sobre la reevaluación e informes, previo a la audiencia de apertura del sobre económico.
OE: Con el desarrollo de la anterior actividad,  se fortalece la gestión contractual de la Unidad,  pues con el acompañamiento que brinda la Subdirección de Asuntos Legales a las diferentes dependencias, se mitiga la posibilidad de la presencia de errores en la estructuración de los documentos previos asociados a los diferentes procesos de selección que inicia la Unidad, situación que impacta positivamente el cumplimiento del objeto minisonal de la UAESP. Además, se direcciona adecuadamente cada proceso de selección, según la naturaleza de los diferentes objetos contractuales.
Así mismo, se apoya al cumplimiento del plan distrital de desarrollo, así:
PDD: Se optimiza la aplicación del manual de contratación de la Unidad, mitigando la probabilidad de la presencia de inconsistencias en el texto de los diferentes documentos que son elaborados en el trámite de la gestión contractual al interior de la Unidad, reduciendo los tiempos de respuesta por parte de la Subdirección de Asuntos Legales.</t>
  </si>
  <si>
    <t>31/12/2017: El ciclo de jornadas de inducción y de reinducción liderado por la Subdirección de Asuntos Legales, culminó con la jornada llevada a cabo el pasado 28 de noviembre de 2017.
En este orden de ideas, se tiene que durante la vigencia 2017, se llevaron a cabo 9 jornadas de inducción y de reinducción en materia de contratación pública en temas tales como la supervisión de los contratos, la planeación en la contratación pública, riesgos en la contratación pública, el contrato de concesión y la liquidación de los contratos.
OE: Se potencializan las capacidades y habilidades de los funcionarios que al interior de la UAESP, tienen bajo su responsabilidad, el desarrollo de la gestión contractual. 
De la misma manera, con la participación de dichos funcionarios y contratistas en el desarrollo de las diferentes charlas, se coloca bajo su conocimiento las conductas que pueden ser objeto tanto del inicio de procesos disciplinarios, como de las que pueden ser objeto de la comisión de delitos, mitigando de esta manera, la presencia de actos corruptivos en la contratación que adelanta la Unidad.</t>
  </si>
  <si>
    <r>
      <t>31/12/2017: A lo largo del año 2017, se llevaron a cabo 2 tips en materia de derecho disciplinario  y se revisó y ajustó el Procedimiento Disciplinario Ordinario, generándose la versión 4 de dicho procedimiento. 
Mediante correo electrónico del 1° de diciembre de 2017, la SAL solicitó a la OAP, apoyo para la publicación de la versión 4 del  Procedimiento Disciplinario Ordinario, dependencia que sobre el particular, informó:</t>
    </r>
    <r>
      <rPr>
        <i/>
        <sz val="8"/>
        <rFont val="Calibri"/>
        <family val="2"/>
        <scheme val="minor"/>
      </rPr>
      <t>"... Aun el web mastee no ha logrado publicar los documentos actualizados en el sig. no depende de nosotros. De igual.manera ten en cuenta el correo enviado confirmando la aprobacion"</t>
    </r>
    <r>
      <rPr>
        <sz val="8"/>
        <rFont val="Calibri"/>
        <family val="2"/>
        <scheme val="minor"/>
      </rPr>
      <t>.
Igualmente, la OAC, manifestó que se está trabajando en una solución al problema técnico presentado para la publicación de los documentos en el mapa de procesos de la Unidad, el cual podría estar solucionado a principio del año 2018.  El web master de dicha Oficina, cuenta con un archivo, en donde tiene listos los diferentes documentos que han sido objeto de solicitud de publicación, para que una vez se solucione el inconveniente técnico, se migre la información. El Procedimiento Disciplinario Ordinario V4, se encuentra dentro de dichos documentos.
Con el desarrollo de la anterior actividad, se apoya a la meta plan de desarrollo (PDD), por cuanto se logra la permanente actualización del Proceso Disciplinario Ordinario, garantizándose de esta manera su adecuada aplicación.</t>
    </r>
  </si>
  <si>
    <t xml:space="preserve">Para el periodo de diciembre se  adelantaron las siguientes actividades: 
1) Formulación del plan de mejoramiento resultado de la evaluación el cual se sometió a las  observaciones de la Oficina Asesora de Planeación. 
2)  Se formuló  plan anual del Sistema de Gestión de Seguridad y Salud en el Trabajo (SGSST),  para la vigencia 2018.
3)  Se formuló  la politica y objetivos del Sistema de Gestión de Seguridad y Salud en el Trabajo (SGSST) 
4)  Se elaboró el del procedimiento y formato de la  Matríz Legal.
5)  Se está   complementando el registro de  la matríz  legal  respecto de la asignación de  responsables.
6)  Se  elaboró  el  programa de capacitación  en materia de SGSST, para que  se  incorpore  al plan  Intitucional de capacitación  de la  entidad.
Es de resaltar que,  para la vigencia 2017  de conformidad  con la Resolución  1111 de 2017, se  continuó  con las acciones  para  el cumplimiento de la  FASE 2, del Sistema de Gestión de Seguridad y Salud en el Trabajo (SGSST),   dando así cumplimiento   a la  implementación de las fases 1 y 2.  
</t>
  </si>
  <si>
    <t>Se  adelantaron  las actividades programadas para el periodo de diciembre,  tales  como:
1)  Rendición de cuentas interno (episodio) con la participacion de  todos los funcionarios, actividad en la cual se realizó el  reconocimiento  a los  funcionarios   y compañero destacados de la Unidad.   
2) Se realizó la entrega de boletas- combo Divercity para hijos de funcionarios
3) Jornadas  de integracion  como novenas navideñas.
Es de precisar que, se cumplío en la vigencia 2017 con las actividades programadas excepto las del día de la familia  y    la de manulidades, las cuales se  reprograman para la vigencia 2018.</t>
  </si>
  <si>
    <t>Se  adelantaron  las actividades programadas para el mes de diciembre dentro del plan de capacitación, tales como:   Atención al cliente,  atención y concentración, resolución de conflictos, habilidades comunicativas, liderazgo trabajo en equipo, pensamiento estratégico, motivación y autoestima, programación neurolingüística, diplomado en  “FORTALECIMIENTO DE COMPETENCIAS EN NEGOCIACIÓN Y RESOLUCIÓN DE CONFLICTOS, EN EL MARCO LEGAL VIGENTE PARA LOS FUNCIONARIOS DE LA UAESP”. 
Es de precisar que, se cumplío en la vigencia 2017 con las actividades programadas excepto las  jornadas de inducción: Retención en la fuente, Sistema Integrado de gestión,  Servicios misionales y en tema de capacitación  curso de 50 horas, las cuales se  reprograman para la vigencia 2018.</t>
  </si>
  <si>
    <t xml:space="preserve">Se  proyecto acto administrativo  para  la adopción  del  sistema  tipo de evaluación del desempeño para los funcionarios de  planta de la Unidad,  para su implementación  en la vigencia 2018.   Se  ajustó  el procedimiento  de  evalución   de desempeño   acorde con la   resolución  de adopción de sistema  tipo.
</t>
  </si>
  <si>
    <t>Corte de información 26 de  Dicimbre de 2017 se realizaron  las siguientes actividades:     
1) Se continúo  con el seguimiento al cronograma plan de migración contable Helisa-Limay, para tal efecto se llevó reuniones los días  01/07/15/22 de diciembre   del año en curso
2) Se realizó mesa de trabajo con la Dirección Distrital de Contabilidad, con el fin de socializar las observaciones sobre la matríz reportada en el archivo de saldos iniciales.                                                                                                                                                                                                                                                3) Se realizó el 13 de diciembre Comité de Sostenibilidad Contable en el cual hizo seguimiento al Plan de Acción para la Implementación del Marco Normativo Contable-NICSP</t>
  </si>
  <si>
    <t>Corte de información 26 de  Dicimbre de 2017 se realizaron  las siguientes actividades:                                                                                                                                 Se realizarón los procedimientos de:
-Almacén Ingresos, Almacén Egresos, Liquidación de Nómina, Ejecución  y Cierre Presupuestal, Cobro Persuasivo y Cobro Coactivo, Registro y Gestión de Incapacidades a EPS y ARL, Caja Menor, Paz y Salvos, Causación de Obligación y Trámite de Pago.</t>
  </si>
  <si>
    <t>Durante la vigencia 2017 La meta se encuentra cumplida a  cabalidad.</t>
  </si>
  <si>
    <t xml:space="preserve">
No obstante, de haber cumplido con la meta programada para el primer semestre de 2017, se continúó brindando capacitación a  los servidores públicos de la entidad, con el fin de  fortalecer los procesos de gestión documental y preservar la memoria institucional. Facilitando trámites al interior de la entidad.</t>
  </si>
  <si>
    <t>n el mes de diciembre, se  continúo  realizando mejoras en la herramienta Orfeo y  se dió continuidadad con la implementación del expediente virtual, el cual se está archivando por tipo documental lo que permite  al usuario ubicar de manera rápida el documento requerido, es importante aclarar que el mayor número de expedientes se concentra en la Subdirección de Asuntos Legales en la serie contratos y expedientes disciplinarios y  en la Subdireccion Administrativa y Financiera - Historia Laboral de los funcionarios, lo cual ha permitido dar cumplimiento a las metas establecidas.  Por lo anterior, se dió cumplimiento al 100% de programado para la actual vigencia.</t>
  </si>
  <si>
    <t>En el  mes de Diciembre, se dió continuidad  con el proceso de elaboración del   manual del sistema integrado  conservación. Cumpliendo con el 100% de lo programada en la vigencia 2017</t>
  </si>
  <si>
    <t>Se proyectó la actualización  del proceso  de atención al ciudadano, el  cual se  encuentra en  proceso de aprobación.</t>
  </si>
  <si>
    <t xml:space="preserve">
Durante la vigencia 2017  se cumplió con el 100% de las actividades relacionadas con la puesta en  funcionamiento de  los puntos de atención al ciudadano, conllevando a la  satisfacción de nuestros usuarios.</t>
  </si>
  <si>
    <t xml:space="preserve">Durante el mes de diciembre del año curso se  realizaron las siguientes actividades: 
1) Se cambió el piso de madera de la Subdirección de RBL, ubicada en el tercer piso del edificio de la calle 53
2) Se hizo limpieza de la cubierta del edificio de la Av Caracas 53-80
3) Se retocaron con pintura los muros que lo requería.
Es de precisar que, se  cumplió con el  100%  de las actividades programadas  para la vigencia 2017 en materia de adecuaciones físicas  del edificio sede calle 53
</t>
  </si>
  <si>
    <t>La meta se encuentra cumplida a  la fecha.
Se cumplió con el 100% de las actividades relacionadas con el suministro e instalación de mobiliarios en las dependencias de la Unidad.</t>
  </si>
  <si>
    <t>* El priximo informe que se realiza con corte a 31 de diciembre y se envia en enero de 2018, por lo cual no ase tiene avance en esta meta.
Estos dos informes son muy importantes para el cumplimiento del Plan de Desarrollo, ya que en ellos la unidad informa sobre la transparencia, la gestión pública y servicio a la ciudadanía.</t>
  </si>
  <si>
    <t>* Se està realizando el seguimiento a los requerimientos efectuados por los entes de control del mes de diciembre, cumpliendo con el % programado, el informe se realiza con corte a 31 de diciembre y se envia los primeros dìas de enero de 2018.
Este seguimiento aporta a la meta del plan de desarrollo ya que la Unidad esta verificando los tiempos de respuesta de la solucitudes preswentadas por loe Entes de control y los ciudadanos, generando el fortalecer la gestión pùblica</t>
  </si>
  <si>
    <t>* Se realizo y publico la auditoria de Gestion Documental.
*  Se finalizò y publico la auditoria en Contrataciòn.
*  Esta en proceso la auditoria de Bienes y elementos.
Estas Auditorias  tienen una insidencia significativa en el cumplimiento de la meta Plan de Desarrollo, ya que son herramientas con la que cuenta la Unidad para fortalecer el SIG.
.</t>
  </si>
  <si>
    <t>* En el mes de diciembre se envio a la Oficina Asesora de Planeación el informe de avence del Plan de Acción de la OCI.
* Se realizò el seguimiento a la Directiva 003, documento enviado a la Alcaldia Mayor de Bogotà.
Los informes de Ley publicados por la OCI aportan al cumplimiento de la meta plan de Desarrollo, ya que al ser publicados evidencian la Transparencia, gestión pública y servicio que se presta a la ciudadanía.</t>
  </si>
  <si>
    <t xml:space="preserve">actualización página para dar a conocer la información.
mejoramiento de página web para leer mejor la información
optimización de contenidos y arreglos de algunos módulos de la página para divulgar la información.
publicación de comunicados en la página web realizados por los periodistas
1. Diseño de afiche ¿Sabes cómo separar los residuos en el hogar? (Campaña bolsa blanca bolsa negra)
2. Diseño de segunda plantilla para brandear las imágenes en redes sociales (Twitter y Facebook). Desarrollo y brandeo de 52 fotos (Correspondientes a temas de levantamiento de llantas, PEV, mesas de trabajo y concejos.
3. Desarrollo parcial de la cartilla PRAS (Portada y paginas internas)
4. Diseño de pendón "formalízate"
5. Diseño de volante (Nueva bodega recicladores coroteros María Paz).
6. Diseño de piezas para campaña digital (Nuevo esquema de aseo de Bogotá). Desarrollo de 35 piezas para comunicación digital.
7. Diseño de plantilla y desarrollo de presentación Power Point (Campañas de reciclaje 20017).
8. Diseño parcial de Revista para el área de RBL.
Rueda de prensa nuevo esquema de aseo
publicación de comunicados en la página web que hablan sobre el nuevo esquema de aseo
• En el Informe de Gestión de Prensa sobre servicios funerarios se obtuvo 4 impactos en medios.
• En el Informe de Gestión de Prensa sobre modelo de aseo se obtuvo 5 impactos en medios.
• En el Informe de Gestión de Prensa sobre Ultimátum al operador del Relleno Sanitario Doña Juana se obtuvo 19 impactos en medios.
• En el Informe de Gestión de Prensa sobre la suspensión de la licitación se obtuvo 6 impactos en medios.
• En el Informe de Gestión de Prensa sobre la licitación se obtuvo 44 impactos en medios.
</t>
  </si>
  <si>
    <t>Diseño y divulgación de las siguientes campañas: 
- "El DASCD deja su huella en la Uaesp"
- Cierra el año dandole un regalo a tu ciudad #Muévete Sostenible
- Regala más que una sonrisa esta navidad
- ¡Llega la feria de servicios de la UAESP!
- No olvides reclamar tu entrada a divercity
- Elabora ytu regalo de Navidad Usando Tetra pak
- Período de evaluación Teletrabajo
- Mantenimiento en la Uaesp
- Davivienda nos visita
- Llegó la navidad y con ella las novenas de navidad
- ¿Quieres teletrabajar?
- Paz y salvo en tu celular
- Compañero destacado 2017
- Ciclopaseo distrital 
- La Uaesp informa ( acerca de la licitación pública de aseo)
- Actualización intranet con comunicados internos dando a conocer eventos de la UAESP
- Creación del boletín interno con nuevo formato
9. Diseño de pieza de comunicación Interna de la unidad (22 Piezas).
a. Tarde de diversión DIvercity.
b. Feria de servicios UAESP.
c. Fumigación ENTIDAD.
d. Dia sin carro / Movilidad.
e. Regalo Novena Cementerio.
f. Recomendaciones Gestión Contractual.
g. Salida día de velitas UAESP.
h. Servicios funerarios gratuitos.
i. Regalo Tetrapak.
j. Bogotá abierta.
k. Elección mejor compañero.
l. Invitación EPISODIO.
m. Jornada de mantenimiento.
n. Pieza digital Navidad y año nuevo.
o. Invitación Novena UAESP.
p. Paz y salvo TIC
q. Teletrabajo (2 piezas).
r. Diploma de reconocimiento mejor bici usuario y mejor compañero.
s. Informe Gestión de prensa (ULTIMATUM).
t. Informe Rueda de Prensa.
u. Diseño de Label para DVD de la unidad.
Elaboración de Episodio programado para el día 21 de diciembre del presente año.
  Publicación del Boletín somos la Unidad No. 13  de diciembre de 2017.
  Edición de textos y contenido para el Boletín No. 14</t>
  </si>
  <si>
    <t>Se realizó la conceptualización de los siguiente eventos: .                
 1. Jornada de embellecimiento Pacto por la 100
2. Jornada de recolección de llantas. Acompañamiento a RBL  
Se realizó el acompañamiento de los siguiente eventos: 
Cubrimiento mesa de trabajo Concejo de Bogotá.
Cubrimiento Jornada recolección de llantas.
Cubrimiento Jornada de descontaminación de publicidad exterior no autorizada.
Se realizó acompañamiento periodístico a la Subdirectora de Disposición Final para entrevista con RCN el 4/12/17. Se realizó acompañamiento periodístico a la Subdirectora de Disposición Final para entrevista con Caracol TV y City TV en Mochuelo Alto el 5/12/17. Se cubrió mesa de trabajo en el Congreso de la República el 6/12/17. Se cubrió mesa de trabajo con la comunidad de Cuidad Montes. Se cubrió jornada de embellecimiento el 7/12/17 en la calle 98 con 14.  Entrevista para Canal Capital a la Subdirectora de Disposición Final 5/12/17. Entrevista para Todelar a la Subdirectora de Disposición Final 18/12/17 sobre los programas pedagógicos que se llevan a cabo desde gestión social. Episodio final 21/12/17. 
Se hizo el relacionamiento con la siguientes entidades distritales en donde se establecieron alianzas estratégicas:                             
 1. IDRD                                                                                                 
  2. IDPC                                                                                                     
3. Facebook Colombia                                                              
4.Secretaría de Cultura
publicación en la página web las acciones que realiza la UAESP con otras entidades distritales</t>
  </si>
  <si>
    <t>Módulo y/o botón de la página web donde se destacan los contenidos de nuestras redes sociales.
Diseño y Desarrollo de la estrategia de divulgación en redes de acciones de la Unidad relacionadas con Licitación del Nuevo Esquema de Aseo, Feria de Servicios para Recicladores y Plan de Contingencia Relleno Sanitario Doña Juana
Definición y acompañamiento en el desarrollo de contenidos digitales de apoyo para aliados corporativos de la campaña Separar Transforma
Gestión de lideres de opinión y medios de comunicación en temas de coyuntura para amplificación de contenido 
Actualización de los lineamientos gráficos en Facebook y de redacción en Twitter para generar contenidos con mayor capacidad de difusión y enganche.</t>
  </si>
  <si>
    <t xml:space="preserve">Cumpliendo con lo establecido en el contrato 443 de 2017, la firma NCU presento la programación de las rutas de recolección de muestras y caracterización previstas por el consorcio para realizar trabajo en campo en el mes de diciembre. Por otra parte, la firma NCU entregó el 6to informe del estudio de caracterización de residuos aprovechables.
  - Adquisición de computadores- Según lo estipulado en el convenio se entregaron impresoras, la segunda semana de enero se entregarán los computadores.
 * Adquisición de básculas. El proceso se adjudica el 26 o 27 de diciembre, para el inicio de ejecución del contrato.
</t>
  </si>
  <si>
    <t>Cumplimiento en el mes de abril de este hito.</t>
  </si>
  <si>
    <t>Las resoluciones  de pagos pendientes con movilidad, se encuentran en Dirección para la firma de la Directora General.</t>
  </si>
  <si>
    <t>El contratista entregó la póliza, para el inicio del contrato del suministro  de 8.000 uniformes a la población recicladora de oficio.</t>
  </si>
  <si>
    <t xml:space="preserve">Se declaro desierto el proceso ya que la modalidad de contratación no fue la más adecuada para este tipo de contratación.  Por lo anterior se afectarán recursos de la vigencia 2018 para la compra de la maquinaria.
</t>
  </si>
  <si>
    <t xml:space="preserve">Se reporta para el mes de diciembre 532 usuarios del servicio de aseo concientizados entidades, multiusuarios y eventos. Para un total de 7528 usuarios concientizados de manera directa durante 2017. Por último, se reporta 24846 niños y niñas usuarios del servicio de aseo, entre los 3 y 12 años, correspondiente al período junio - noviembre concientizados en la atracción de los temas de la cultura del aprovechamiento del Proyecto de Reciclaje y Aprovechamiento Sostenible –PRAS, en especial en los temas de separación en la fuente y su relación directa con la dignificación del trabajo de la población recicladora, proveniente del contrato 356 de 2017 en el parque Divercity. Queda pendiente el reporte de este contrato para el mes de diciembre. 
Conforme a lo anterior, la cifra para el año 2017 de usuarios concientizadas es de 32374. 
</t>
  </si>
  <si>
    <t>Se tomó en arriendo una nueva bodega en la localidad de Puente Arnda para el cumplimiento de los acuerdos de corresponsabilidad .
Se esta ejecutando el contrato del concurso de meritos uaesp cm-004 2017 para el diseño de la ECA de la Alqueria</t>
  </si>
  <si>
    <t>En el mes de diciembre se realizaron jornadas de carnetización para la población recicladora de oficio en la cual se carnetizaron 133 recicladores.</t>
  </si>
  <si>
    <t xml:space="preserve">Se realizaron pruebas para comprobar el buen funcionamiento de la conectividad de los WiFi
</t>
  </si>
  <si>
    <t>Se realizo la terminación anticipada del derivado 2 del Contrato Marco 350 y se hizo un nuevo Contrato Marco 350 por 14 meses el 01 de noviembre con RP: 894 del 01/11/2017. Se pago la primera factura el mes de diciembre</t>
  </si>
  <si>
    <t>Con el contrato de arrendamiento se cubren los requerimientos y/o necesidades de las subdirecciones y oficinas de la Entidad. Se realizan pagos mensuales según la orden de compra. El contrato termina en el mes de febrero</t>
  </si>
  <si>
    <t>La Oficina Tic esta realizando acompañamiento a las visitas de las personas que se postularon para el teletrabajo y dan un concepto técnico si el funcionario tiene las herramientas técnologicas para ser apta del teletrabajo.
Mediante el Contrato Marco 350 derivado 7 se garantiza la herramienta de Escritorios Virtuales para el fortalecimiento del teletrabajo. RP: 910 del 10/11/2017. Pendiente que vuelvan que vuelvan a abrir la nueva convocatoria de teletrabajo para colocar en funcionamiento la herramienta de escritorios virtuales.</t>
  </si>
  <si>
    <t>Pendiente</t>
  </si>
  <si>
    <t>En el comité de transformación organizacional, se definió y aprobó los indicadores de primer nivel y se propusieron los de segundo nivel.</t>
  </si>
  <si>
    <t>No se cuenta con avance, debido que está pendiente de la aprobación por la Alta Dirección de la Unidad</t>
  </si>
  <si>
    <t>Se realizo una estructuración de las variables con su respectiva jerarquización para las fichas de caracterización que se realizaròn, de acuerdo a la información suministrada por las demás subdirecciones de la entidad, se realizaron las fichas de las localidades de Kennedy y Suba, son una herramienta que permitirá a las entidades conocer de una forma más practica la gestión que realiza la entidad en las diferentes localidades. Se elaboro la bitácora de redes sociales de las acciones que realiza la entidad en las diferentes localidades, esta secuencia de datos se tiene desde el año 2016 “Bogotá Mejor Para Todos”, nos permitirá identificar los diferentes operativos o jornadas que realiza la entidad, en virtud de su misión institucional, se busca generar una mayor visibilidad y lograr un interés general de la ciudadanía.</t>
  </si>
  <si>
    <t>Se generaron las nuevas fichas de caracterización de acuerdo, se actualizaron datos, se agregan a los documentos para llevar el historial de indicadores que se manejan en la entidad. Se actualizaron las bases de datos de las acciones realizadas por la entidad de manera diaria vinculando los comunicados oficiales que se publican en redes sociales.</t>
  </si>
  <si>
    <t>En el mes de diciembre no se realizó actualización del registro unico de recicladores de oficio-RURO.</t>
  </si>
  <si>
    <t xml:space="preserve">Reforzamiento de la Planta de tratamiento de Lixiviados
La obra de reforzamiento de la PTL culminó su etapa contractual de ejecución el 21 de diciembre de 2017 con un avance con corte de esa fecha de 91%. Actualmente está en curso la etapa de liquidación que culmina el 21 de enero de 2018, en la cual se tiene previsto realizar la liquidación del contrato, no obstante, CGR continua ejecutando obras.
Dique VI
A diciembre 23 de 2017 la obra de estabilización denominada Dique VI etapa 2, cumple con un factor de seguridad de 2,003 por lo cual se considera que se alcanza el objetivo principal estimado para esta adición. A la fecha, el proyecto se encuentra en proceso de liquidación dado que finalizó el día 22 de noviembre de 2017.
Poste 53 
La estabilización del talud ubicado a la altura de poste 53 requiere de un permiso ambiental emitido por la CAR quienes solicitaron los debidos diseños e inventarios forestales los cuales se remiten oportunamente a dicha entidad para su evaluación. El día 26 de diciembre de 2017 la CAR informa a la UAESP que puede acercarse a las dependencias de dicha autoridad ambiental para ser notificados del permiso otorgado y así dar inicio a las obras de estabilización. No obstante la obra se estimo con un plazo de cuatro (4) meses los cuales se cuentan a partir de la firma del acta de inicio por lo tanto el porcentaje de avance no alcanza el porcentaje total.
El proyecto de conducción de lixiviados al sistema de alcantarillado.
Se aplazó debido a que los recursos programados inicialmente no son suficientes para realizar el proyecto con aplicación de las normas ambientales requeridas, en lo concerniente al cumplimiento de los parámetros exigidos para la calidad del vertimiento. 
Cabe anotar que el 19 de septiembre de 2017, CGR radico a la interventoría el documento UAESP-20177000240892 en el cual informa que mediante el oficio CRA-20173210075192 del 04 de septiembre de 2017, radicó ante esta entidad la solicitud de modificación de tarifa, buscando tener argumentos financieros con los cuales pueda realizar la evaluación de alternativas de optimización, entre las cuales esta incluida la conexión a la red de alcantarillado.
</t>
  </si>
  <si>
    <t>Plan de inversiones: La UAESP presentó el documento a la CAR para su evaluación y aprobación, sin que a la fecha se tenga respuesta. Por lo anterior, durante la vigencia no fue posible la implementación del plan de inversiones del 1%. 
PMRRA: La UAESP presentó el documento a la SDA para su evaluación y aprobación, sin que a la fecha se tenga respuesta, razón por la cual al cierre de la vigencia 2017, no fue posible la implementación de las obras contenidas en el PMRRA.</t>
  </si>
  <si>
    <t xml:space="preserve">* El 05 de diciembre se realizó la Audiencia de Cierre del Proceso de Selección de Concurso de Méritos UAESP - CM- 05-2017.
* El 11 de diciembre se publicó el informe de evaluación de las ofertas en el SECOP y se corrió traslado a los oferentes de las evaluaciones entre el 11 al 13 de diciembre de 2017. 
* El 18 de Diciembre se realizó la Audiencia de Adjudicación de este proceso con el objeto de Contratar la Realización del Diagnostico Social en la zona de inflcuencia del RSDJ y la reformulación y/o Actualización del Plan de Gestión Social. El proceso fue adjudicado a el Consorcio Gea - Bioestadistica, integrado por Bioestadistica SAS y GEA Ambiental SAS con la Resolución 000728 del 18 de diciembre de 2017. </t>
  </si>
  <si>
    <t xml:space="preserve">Proyectos Vigencia 2016
* En el marco del convenio 375 de 2016: 
   - Se adelanta el trámite correspondiente al quinto pago en la segunda fecha de pagos de la Unidad el 13 de diciembre.
   - Se continúa con los trámites necesarios para prórrogar y adicionar el Convenio, se solicitó CDP.
* En el marco del convenio 377 de 2016: 
    - Se continúa con los trámites necesarios para prórrogar y adicionar el Convenio,  se solicitó CDP.
    - Se realizó el 07 de diciembre Mesa de trabajo de cierre con todos los estudiantes beneficiarios para evaluación y verificación del cumplimiento de las horas de corresponsabilidad
Proyectos Vigencia 2017:
* Respecto del convenio 473 de 2017 con la Universidad Pedagógica, se radicó la 2da cuenta de cobro por el 45% del valor total del aporte de la Unidad para pago efectivo a final del mes de Diciembre. 
   - El 14 de diciembre se realizó la reunión de cierre con los estudiantes beneficiarios del convenio. Este mismo día se realizó el Comité Técnico con la Universidad.
* Respecto del convenio 455 de 2017 con la UNAD, se realizó reunión de cierre con los estudiantes beneficiarios del convenio el 18 de diciembre. 
   -  Se realizó la revisión respectiva del número de estudiantes el próximo año y se identificaron 70 a quienes se les informa del proceso que deben surtir para ser beneficiarios del convenio. 
* Se adelanta el 1er y 2do pago del Convenio 565 de 2017  firmado con la Universidad Nacional con el fin de apoyar técnica y financieramente proyectos de compostaje con la comunidad, contra entrega de los productos respectivos por un valor de $175.000.000 correspondientes al 50% del valor total del aporte de la UAESP. 
 - Se realiza Comité Técnico el 04 de Diciembre y Comité Operativo el 20 de Diciembre. 
* El contratista del convenio 550 de 2017 firmado con la Universidad Distrital para implementar procesos de producción de material vegetal reconversión productiva, entrega los productos correspondientes al 1er pago y se adelanta el tramite correspondiente al 40% del valor total del del aporte de la UAESP por $80.000.000.
*  En el marco del Contrato 410 de 2017 suscrito con Canal Capital, se realizan  las siguientes actividades enre otras de GS: 
  - 11 de diciembre: Presentación Ensueños de navidad. 
  - 12 de diciembre: Mesa Comunitaria e Intersectorial
  - 13 de diciembre: Jornada de Limpieza de quebrada 
  - 14 de diciembre: Jornada Siembra de árboles
</t>
  </si>
  <si>
    <t>Este año no se contratará la caracterización del  líquido y lodo, debido a que se realizó la gestión ante la CAR para dar claridad a que se solictaba puntualmente en los Autos 1083 y 1084 y poder contratar exclusivamente los servicios que se requerian.</t>
  </si>
  <si>
    <t>El pasado 21 de diciembre de 2017, se realizó la última mesa de terceros del año con la CAR y los terceros intervinientes, allí se señalo el avance que se tiene en esta medida, la llegada de los avalúos y la notificación de ofertas para el próximo año. Con lo cual tanto la CAR como la comunidad quedaron satisfechos con el cumplimineto hasta ahora de la medida.
En cuanto al Decreto "Por el cual se declaran las condiciones de urgencia por motivos de utilidad pública e interes social, para la adquisición de los derechos de propiedad y demás derechos reales sobre los terrenos e inmuebles requeridos en el marco del Proyecto Relleno Sanitario Doña Juana y se dictan otras disposiciones", se encuentra en la Alcaldía Mayor una consulta referente a la obligación señalada en dicho acto administrativo de notificar el mismo, ello debido a que no es común que la Alcaldía ordene notificar estos actos, por ello se cree que existió un error en el Decreto. Estamos a la espera de la respuesta.
Pese a lo anterior y como Catastro radicó 20 avalúos en el mes de diciembre, los cuales fueron revisados y aprobados por el avaluador, se realizan 20 ofertas de compra a fin de reservar los dineros correspondientes a los predios ofertados y se notificaran el próximo año, despues que la Alcaldía Mayor nos de la respuesta del Decreto, ya que la firmeza de este decreto es necesario a fin de determinar el proceso a seguir (expropiación administrativa o judicial) dentro del proceso de adquisición predial.</t>
  </si>
  <si>
    <t>*Teniendo presente el Plan de relaciones  con la comunidad referidos en la resolución 365 de 2013 y los temas trasversales a la gestión social, en el mes de diciembre el equipo de Gestión Social desarrollo las siguientes acciones: 
Supervisión a las acciones realizadas por parte del operador e interventoría: 
*Participación en  la jornada de limpieza y sensibilización de los comerciantes de madera de la 1 de mayo en la localidad puente Aranda, actividad liderada por Secretaria de Desarrollo Económico con participación de UAESP, Aseo Capital, integración social y algunos líderes del sector comercial.
*Participación en las diferentes reuniones de la Comisión ambiental local en la localidad de Mártires, Candelaria y Antonio Nariño, donde se contó con la asistencia del gestor de interventoría Inter Capital, quien realiza seguimiento y supervisión de las actividades relacionadas con el plan de relaciones con la comunidad por parte del operador.  
En los espacios interinstitucionales el equipo de gestión social participó en Comisión Ambiental Local (CAL), JAL, 
*De acuerdo con el Decreto 575 de 2011, se participa en la comisión ambiental local de Candelaria, en las instalaciones casa comunitaria la concordia, donde se revisan las actividades programadas durante el año 2017 en el plan de acción de la localidad, de acuerdo con la competencia de cada entidad. 
*Participación  en la comisión ambiental local de Mártires, reunión llevada a cabo en las instalaciones de la alcaldía local, se cumplió con el plan de acción propuesto en la mesa para el año 2017. 
* Participación en la comisión ambiental local de Antonio Nariño, donde se evalua el trabajo realizado por las diferentes entidades en la localidad dando cumplimiento al plan de acción propuesto para el año 2017. 
* Participación en la comisión ambiental local de Santa fe, resvison al plan de accion de 2017. 
De las 19 localidades del Distrito en el mes de diciembre el equipo de gestión social participo en las siguientes comisiones ambientales locales: 
Comisión Ambiental Local
Candelaria
Mártires
Antonio Nariño
Santa fe
Participación en otros espacios interinstitucionales en el marco de la Gestión Social
*Asistencia a Encuentro Comunitario en el salón comunal del Conjunto Residencial Terranova de la Localidad de Bosa; de acuerdo a invitación del CAI de Policia para tratar temas con la comunidad del sector.
* Asistencia a Encuentro Comunitario en el salón comunal del Conjunto Residencial Villa Karen I de la Localidad de Bosa; de acuerdo a invitación del CAI de Policia para tratar temas con la comunidad.
* Elaboración del formato de encuesta de la zona centro para caracterizar la zona de la carrera 7 desde la calle 10 hasta la calle 26, para conocer el manejo de residuos por parte de los comerciantes del sector.
* Participación en la reunión del equipo de gestión social y comparendo ambiental con el fin de coordinar y establecer la participación en la semana del 14 al 22 de diciembre en el Centro de Operaciones de Emergencia (COE), para estar al tanto del plan navideño en el distrito. 
* Se realizo caracterización de  la zona centro de la carrera 7 desde la calle 10 hasta la calle 26, para conocer el manejo de residuos por parte de los comerciantes del sector y para garantizar el área limpia.
*Revisión y archivo del oficio con numero de radicado 20177000320582 relacionado con las observaciones al componente de gestión social, para archivar no se requiere respuesta.
* Participación en el Centro de Operaciones de Emergencia (COE) donde se esta al tanto del plan de contingencia de la temporada navideña por parte de las entidades competentes a los sucesos que ocurran en la ciudad.  
* Revisión, análisis y elaboración del informe de supervisión y control correspondiente al mes de Noviembre de 2017, en marcado en la gestión social en el Plan de relaciones con la comunidad de la zona 1 operador Lime.
*En cuanto a la temática de comparendo ambiental, en el mes de diciembre (1 - 20 diciembre) se llevaron a cabo 24  reuniones y/o capacitaciones a la comunidad en general, comerciantes y Entidades Dsitritales  en temáticas sociales tales como Reciclaton , manejo de residuos solidos, capacitación sobre articulo 111 Codigo Nacional de Polícia, jornadas de sensibilización de disposiciónde contenedor, estas reuniones permitieron agrupar en total a 916 ciudadanos, en las localidades de Fontibon, Suba, Bosa, Usaquen, Ciudad Bolívar, Usme, Kennedy y  Santa Fe).</t>
  </si>
  <si>
    <t xml:space="preserve">1. En el mes de Diciembre de 2017, el grupo de apoyo a RBL realizo y/o apoyó las siguientes jornadas especiales:
 Operativo de embellecimiento en la Autopista norte comprendida desde Los Héroes hasta la Calle 187. 
 Jornada de limpieza en el Barrio los Alpes, localidad de San Cristóbal.
 Jornada de limpieza en el canal Los Muiscas, en la localidad de Kennedy. 
 Jornada de limpieza en terminal pesquero, localidad de Kennedy. 
 Intervención en la ALO.
2. Igualmente, se realizó seguimiento a la operación en cuanto a los componentes de Recolección, Barrido y Limpieza- RBL, en diferentes zonas de la ciudad:
 Se asistió a reunión en la localidad de Ciudad Bolívar, escuchando las inconformidades de los habitantes del sector en cuanto al componente de aseo, las cuales fueron evaluadas con el operador Aseo Capital para posibles soluciones. 
 Se verificaron los componentes de Recolección, Barrido y Limpieza- RBL, en la Av. Caracas desde Calle 57 hasta Calle 63, en la localidad de Chapinero. 
 Se asistió a COE, en atención a la temporada navideña. 
 Verificación de RBL en el Barrio Marichuela. 
3. En cuanto a puntos críticos se adelantó lo siguiente: 
Se realizo un comparativo del año 2016- 2017, en cuanto a puntos críticos existentes actualmente en el Distrito Capital: 
 Para el año 2016 el mayor porcentaje de erradicación lo tuvo San Cristóbal y Puente Aranda con un 57%.
 Para el año 2016 el menor porcentaje de erradicación lo tuvo Santa Fé, Teusaquillo y Mártires con un 0%, 0,34% y 6.45% respectivamente.
 Para el año 2017 el mayor porcentaje de erradicación lo tuvo Puente Aranda y Tunjuelito con un 56.9% y 47.9 respectivamente.
 Para el año 2016 el menor porcentaje de erradicación lo tuvo Santa Fé, Chapinero y San Cristóbal con un 0%, 0% y 2.22% respectivamente.
 San Cristóbal es la localidad en donde se presentó mayor incremento de puntos críticos con un porcentaje de variación del 19%.
 El porcentaje de variación de la cantidad de puntos críticos entre el 2016 y el 2017 es de 8.33%.
 Ciudad Bolívar es la localidad durante 2016 y 2017 con más puntos críticos, igualmente fue la tercera localidad que más residuos mixtos generó.
 Engativá es la 4 localidad con más puntos críticos, la 4 localidad que más mixtos generó y la quinta más extensa de área urbana.
</t>
  </si>
  <si>
    <t>1. Plan de seguimiento y verificación de las intervenciones de poda de árboles 
 Para el período comprendido entre el 1 - 22 del mes de diciembre,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Zona 1:   16 Solicitudes y se atendieron 8
Zona 2:   42 solicitudes y se atendieron 42
Zona 3:    9 Solicitudes y se atendieron 11
Zona 4:   11 Solicitudes y se atendieron 8
Zona 5:  47 Solicitudes y se atendieron 7
Zona 6:  27 solicitudes y se atendieron 15
Total de solicitudes realizadas en materia de poda de árboles con corte al 22 del mes de Diciembre del 2017: 152  y 91
 2. Apoyo conjunto para el plan de iluminación de parques y plazas públicas.
Para el mes de diciembre, se continuó con la articulación de las actividades de poda, mensualmente con la información que es remitida por la subdirección de alumbrado público y funerarios,  en relación con los parques y plazas públicas que son objeto de intervención por esa subdirección, es importante aclarar que en el mes pasado se atendieron las que fueron priorizadas de la primer base de datos remitida, por el equipo de corte y poda.
Igualmente dentro de las verificaciones de actividades de poda y marcaciones de individuos arbóreos, por parte  del equipo técnico en campo en compañía de los operadores y/o prestadores, se hace énfasis en la liberación de luminarias y conos lumínicos.
Zona 1: Poda en parques dentro del plan de luminarias de la UAESP 00
Zona 2: Poda en parques dentro del plan de luminarias de la UAESP 00
Zona 3: Poda en parques dentro del plan de luminarias de la UAESP 00
Zona 4: Poda en parques dentro del plan de luminarias de la UAESP 01
Zona 5: Poda en parques dentro del plan de luminarias de la UAESP 00
Zona 6: Poda en parques dentro del plan de luminarias de la UAESP 00
Total parques intervenidos en materia de poda de árboles durante el mes de Diciembre: 01
3. Caracterización de la actividad de corte de césped en áreas públicas.
 Dentro de esta actividad, en el mes de diciembre, hasta el 22, se continuo trabajando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para el verificado dichas actividades en mes de diciembre, hasta el día 22.
Zona 1: Caracterización de actividades de corte de césped en áreas públicas 01.
Zona 2: Caracterización de actividades de corte de césped en áreas públicas 02.
Zona 3: Caracterización de actividades de corte de césped en áreas públicas 00
Zona 4: Caracterización de actividades de corte de césped en áreas públicas 01
Zona 5: Caracterización de actividades de corte de césped en áreas públicas 00
Zona 6: Caracterización de actividades de corte de césped en áreas públicas 00
Total de caracterizaciones de actividades de corte de césped realizadas en el mes de diciembre: 04</t>
  </si>
  <si>
    <t xml:space="preserve">1. Preparación del día de la no contaminación visual:
*Esta actividad se realizó el pasado 24 de junio.  ACTIVIDAD REALIZADA Y CONCLUIDA.
2. Operativos de retiro de PEV                   (1 - 19 DICIEMBRE DE 2017) 
a.Durante el mes de diciembre se programaron y se realizaron 10 operativos de retiro de PEV en cuatro (4) localidades (Suba, Usaquen, Kennedy y  Puente Aranda), desmontando un total de 409 elementos; 326 pendones y 83 pasacalles, siendo la Localidad de Usaquen  la localidad que tuvo una mayor incidencia en el desmonte de pasacalles, con el 42%, y el desmonte de pendones, con el 38%.   El costo aproximado de los elementos que fueron desmontados (pendones - pasacalles), asciende a la suma de $16.733.756.
3. Visitas de prevención a constructoras
Esta actividad se realizó en el mes de julio. ACTIVIDAD REALIZADA Y CONCLUIDA.    
4. Propuesta normativa para costear la publicidad exterior no autorizada en el Distrito Capital.
*Esta atividad se llevó a cabo en el mes e Octubre. ACTIVIDAD REALIZADA Y CONCLUIDA.
</t>
  </si>
  <si>
    <t xml:space="preserve"> Durante el mes de  diciembre se atendieron 10  SIRES,  por árboles caídos</t>
  </si>
  <si>
    <t xml:space="preserve">1. Mesa Distrital de llantas,
El 15 de diciembre se realizó la mesa Distrital de Llantas, donde se socializo los avances obtenidos de la mesa de Caucho de Granulo Reciclado y la de sensibilización.
Dentro de los aspectos más relevantes podríamos mencionar que la Secretaría Distrital de Ambiente va a generar una lista de gestores y acopiadores, adicionalmente realizar unas reuniones con la CAR como autoridades ambientales para ver la viabilidad de generar una modificación en el Decreto 442/2015, en el aparte de definiciones para no generar contradicciones con la Resolución 1326 expedida en julio 2017 por el Ministerio de Ambiente y Desarrollo Sostenible.
Por otra parte, la UAESP presento el plan de acción de la jornada Distrital de Recolección de Llantas que se realizó el 20 de diciembre del presente año, donde se definió el apoyo de la Secretaría Distrital de Gobierno, Secretaría Distrital de Ambiente y el IDIGER.
2. Programación y acompañamiento a los operativos de recolección de llantas abandonadas en vía pública.
En el ms de diciembre se realizaron dos operativos donde se gestionaron de manera integral 1.245 NFU y una jornada de Recolección Distrital de Llantas donde se recogieron y gestionaron 2.753 NFU, para un total de 3.998 NFU. 
Acontinuación se describen los operativos realizados en el mes de diciembre:
Operativo No 64 del  07  de diciembre en la localidad de Engativa , recogieron 285 NFU.
Operativo No 65 del  20  de diciembre en las localidadades de Fontibón, Kennedy, Ciudad Bolívar, Bosa, Usme Antonio Nariño, Rafael Uribe Uribe, SDan Cristobal, Suba Engativa y Martires, recogieron 2.753 NFU.
Operativo No 66 del  21  de diciembre en la localidad de Martires, recogieron 960 NFU.
</t>
  </si>
  <si>
    <t xml:space="preserve">3. En el marco del Convenio No 006 de 2015, para el mes de diciembre se realizaron los ajustes solicitados por la Subdirección Jurídica y se radicaron el estudio previo y los documentos precontractuales de proceso de selección por subasta, con el objeto de realizar la gestión de llantas usadas abandonadas por generador desconocido en el espacio público del Distrito Capital, a fin de que el mismo sea sometido a aprobación del Comité de Contratación de la entidad. 
De acuerdo al cronograma de la subdirección Jurídica de la Unidad, el proceso será publicado el 27 de diciembre del año en curso.
</t>
  </si>
  <si>
    <t xml:space="preserve">PROCESOS EQUIPAMENTOS FUNERARIOS
'Contenedores: Proceso de firma de acta de inicio
Fuente: en proceso d epago
Canecas:  en proceso depago
Aplicativos Subsidios: en ejecución  
Apantallamineto: : en ejecución  
Paisajismo: S: en ejecución  
Rebitalización ceneterio Central: : en ejecución  
Reforzamiento Estructural cementerios Sur:  : en ejecución </t>
  </si>
  <si>
    <t xml:space="preserve">Acceso a servicios en función de cercanía de los equipamientos a los lugares de residencia de usuarios; por favorabilidad de costos del mercado; acceso a beneficio de subsidio funerario
</t>
  </si>
  <si>
    <t xml:space="preserve">Se dio la autorización por parte de la UAESP a 61 solicitudes, las cuales corresponden a 154 servicios funerarios autorizados; 05 solicitudes no fueron autorizadas, las cuales corresponden a 12 servicios no autorizados.
Para el mes de diciembre el promedio de repuesta fue de 4.0 días hábiles, por lo que se observa un ligero aumento en los tiempos de respuesta dados a los deudos por parte de la entidad respecto al mes anterior. Durante este mes la atención y respuesta al usuario aumentó en tiempo en un promedio de 0,5 días hábiles. Sin embargo, es necesario continuar nuestros procesos internos y procedimientos, en pro de mantener los tiempos de respuesta adecuados por parte de la entidad. 
En el mes de DICIEMBRE, la caracterización de las autorizaciones de los subsidios funerarios por cementerio fue la siguiente:
Cementerio Norte (corresponde a la Localidad de Barrios Unidos): Se autorizaron 00 inhumaciones, 04 exhumaciones, 05 cremaciones, 01 otros (transporte - prorroga), para un total de 10 servicios.
Cementerio Sur (corresponde a la Localidad de Antonio Nariño): Se autorizaron 00 inhumaciones, 31 exhumaciones, 32 cremaciones, 03 otros (transporte - prorroga), para un total de 66 servicios.
Cementerio Central (corresponde a la Localidad de Mártires): Se autorizaron 01 inhumaciones, 10 exhumaciones, 00 cremaciones, 08 otros (transporte - prorroga), para un total de 19 servicios.
Cementerio Serafín (corresponde a la Localidad de Ciudad Bolívar): Se autorizaron 35 inhumaciones, 08 exhumaciones, 13 cremaciones, 02 otros (transporte - prorroga), para un total de 58 servicios.
Conforme con lo anterior, se informa que en el mes de diciembre se autorizaron por parte de la UAESP 36 inhumaciones, 53 exhumaciones, 51 cremaciones y 14 en otros servicios (arrendamientos por prorroga y transporte).
</t>
  </si>
  <si>
    <t xml:space="preserve">La autoridad requirió adelantar el trámite de permiso de vertimientos de los cementerios Norte y Sur a lo cual mediante comunicación IMS No. 20173000008881 del 19-12-2017 el concesionario remite a la autoridad ambiental la información como parte del trámite de permiso de vertimientos para el Cementerio Norte y mediante comunicado IMS No. 20173000008889 del 19-12-2017 el concesionario remite a la autoridad ambiental la información como parte del trámite de permiso de vertimientos para el Cementerio Sur.
</t>
  </si>
  <si>
    <t xml:space="preserve">
(4) Manejo del duelo
Cementerio Central: 1
Cementerio Norte: 45
Cementerio Sur: 10
Cementerio Serafin: 1
Total : 57
(4) Asesoría Legal
Cementerio Central: 4
Cementerio Norte: 3 
Cementerio Sur: 1
Cementerio Serafin: 1
Total : 8</t>
  </si>
  <si>
    <t xml:space="preserve">Para el mes d ediciembre, se verifica el cumplimiento del 80% de las obligaciones en el contrato 244 de 2017, en el enfoque del control a la ejecución del contrato de concesión 311 de 2013 de servicios funerarios. </t>
  </si>
  <si>
    <t>Se realizo seguimientos a las observaciones realizadas al informe del mes de diciembre de la interventroira, y se resalta un 70% de observaciones cerradas, en los diferentes componentes de la supervición directa al contrato de concesión 311 de 2013.</t>
  </si>
  <si>
    <t xml:space="preserve">LOCALIDAD                         CICLORUTA                  PARQUES                        VÍAS Y OTROS                      Total 
                                                                                                                                                                        general
                                              LED    CMH                     LED   CMH                         LED      CMH 
L.ANT.NARIÑO                        1                                     58        2                            2.349       5                          2.415 
L.B.UNIDOS                                         2                                    1                             3            1                              7 
L.BOSA                                               3                         1         11                                         23                           38 
L.C.BOLIVAR                                      6                                    42                                        388                         436 
L.CANDELARIA                                                                          3                                          15                           18 
L.CHAPINERO                         1           3                         3          9                            16          25                           57 
L.ENGATIVA                           4          29                        1         14                           11          42                          101 
L.FONTIBON                                        36                                   60                            1           59                          156 
L.KENNEDY                                         15                        1          25                          10          33                           84 
L.MARTIRES                                                                                11                           4           14                           29 
L.PTE.ARANDA                     1            15                                    36                           1             7                           60 
L.R.URIBE                                             1                                       3                          22             2                          28 
L.SN.CRISTOBAL                                                                         43                                          51                        94 
L.STA.FE                                                                       4            16                         38            107                       165 
L.SUBA                                   1            3                                      81                        4             139                       228 
L.TEUSAQUILLO                                   5                       2            19                         2              82                       110 
L.TUNJUELITO                                                                               6                          2              13                        21 
L.USAQUEN                                                                                 56                                         64                      120 
L.USME                                                                                         49                         1              268                    318 
Total general                          8         118                     70         487                      2.464       1.338                4.485 
</t>
  </si>
  <si>
    <t>Durante el mes de diciembre de 2017, la Interventoría de alumbrado público reporto a través de las 14 cuadrillas de inspección nocturna un total de 11.278 fallas, de las cuales 10.251 fallas correspondían a luminarias apagadas.  
Adicionalmente, es preciso indicar que durante el mes de diciembre de 2017, se atendieron por parte del operador del servicio de alumbrado público un total de 11.061 órdenes de trabajo, de las cuales 7.893 órdenes de trabajo fueron atendidas en menos de 72 horas, para un porcentaje de atención en menos de 72 horas del 71,36%.  
En cuanto al porcentaje de avance del contrato de Interventoría No. 334 de 2017, se tiene un total del 66,11% con fecha de corte al 31 de noviembre de 2017”.</t>
  </si>
  <si>
    <t>se estructo infrome de seguimiento a los proyectos piloto implementados con enerfgias alternativas en la vigencia 2017</t>
  </si>
  <si>
    <r>
      <t xml:space="preserve">PROGRAMACIÓN CUANTITATIVA 
</t>
    </r>
    <r>
      <rPr>
        <sz val="8"/>
        <rFont val="Calibri"/>
        <family val="2"/>
        <scheme val="minor"/>
      </rPr>
      <t>(Indique el porcentaje o cantidad)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</si>
</sst>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240A]\ #,##0.00"/>
    <numFmt numFmtId="166" formatCode="_ * #,##0.00_ ;_ * \-#,##0.00_ ;_ * &quot;-&quot;??_ ;_ @_ "/>
  </numFmts>
  <fonts count="43"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2"/>
      <color theme="1"/>
      <name val="Arial"/>
      <family val="2"/>
    </font>
    <font>
      <sz val="12"/>
      <color theme="1"/>
      <name val="Arial"/>
      <family val="2"/>
    </font>
    <font>
      <b/>
      <sz val="12"/>
      <name val="Arial"/>
      <family val="2"/>
    </font>
    <font>
      <sz val="12"/>
      <name val="Arial"/>
      <family val="2"/>
    </font>
    <font>
      <sz val="10"/>
      <name val="Arial"/>
      <family val="2"/>
    </font>
    <font>
      <sz val="11"/>
      <name val="Arial"/>
      <family val="2"/>
    </font>
    <font>
      <sz val="12"/>
      <color rgb="FFFF0000"/>
      <name val="Arial"/>
      <family val="2"/>
    </font>
    <font>
      <sz val="10"/>
      <color theme="1"/>
      <name val="Arial"/>
      <family val="2"/>
    </font>
    <font>
      <sz val="11"/>
      <color theme="1"/>
      <name val="Arial"/>
      <family val="2"/>
    </font>
    <font>
      <sz val="11"/>
      <color theme="0"/>
      <name val="Calibri"/>
      <family val="2"/>
      <scheme val="minor"/>
    </font>
    <font>
      <sz val="9"/>
      <color indexed="81"/>
      <name val="Tahoma"/>
      <family val="2"/>
    </font>
    <font>
      <b/>
      <sz val="9"/>
      <color indexed="81"/>
      <name val="Tahoma"/>
      <family val="2"/>
    </font>
    <font>
      <sz val="11"/>
      <color theme="1"/>
      <name val="Gisha"/>
      <family val="2"/>
    </font>
    <font>
      <b/>
      <sz val="11"/>
      <color theme="1"/>
      <name val="Gisha"/>
      <family val="2"/>
    </font>
    <font>
      <sz val="10"/>
      <color theme="1"/>
      <name val="Calibri"/>
      <family val="2"/>
      <scheme val="minor"/>
    </font>
    <font>
      <sz val="11"/>
      <name val="Calibri"/>
      <family val="2"/>
      <scheme val="minor"/>
    </font>
    <font>
      <sz val="11"/>
      <name val="Gisha"/>
      <family val="2"/>
    </font>
    <font>
      <b/>
      <i/>
      <sz val="11"/>
      <name val="Arial"/>
      <family val="2"/>
    </font>
    <font>
      <b/>
      <sz val="11"/>
      <name val="Arial"/>
      <family val="2"/>
    </font>
    <font>
      <sz val="8"/>
      <color theme="1"/>
      <name val="Calibri"/>
      <family val="2"/>
      <scheme val="minor"/>
    </font>
    <font>
      <b/>
      <sz val="8"/>
      <color theme="1"/>
      <name val="Calibri"/>
      <family val="2"/>
      <scheme val="minor"/>
    </font>
    <font>
      <sz val="8"/>
      <name val="Calibri"/>
      <family val="2"/>
      <scheme val="minor"/>
    </font>
    <font>
      <sz val="8"/>
      <color rgb="FFFF0000"/>
      <name val="Calibri"/>
      <family val="2"/>
      <scheme val="minor"/>
    </font>
    <font>
      <sz val="10"/>
      <color theme="1"/>
      <name val="Arial Narrow"/>
      <family val="2"/>
    </font>
    <font>
      <b/>
      <sz val="10"/>
      <color theme="1"/>
      <name val="Arial Narrow"/>
      <family val="2"/>
    </font>
    <font>
      <sz val="10"/>
      <color theme="0"/>
      <name val="Calibri"/>
      <family val="2"/>
      <scheme val="minor"/>
    </font>
    <font>
      <b/>
      <sz val="10"/>
      <color theme="1"/>
      <name val="Arial"/>
      <family val="2"/>
    </font>
    <font>
      <b/>
      <sz val="10"/>
      <name val="Arial"/>
      <family val="2"/>
    </font>
    <font>
      <sz val="10"/>
      <color theme="1"/>
      <name val="Gisha"/>
      <family val="2"/>
    </font>
    <font>
      <sz val="10"/>
      <color rgb="FF222222"/>
      <name val="Gisha"/>
      <family val="2"/>
    </font>
    <font>
      <sz val="10"/>
      <color rgb="FFFF0000"/>
      <name val="Arial"/>
      <family val="2"/>
    </font>
    <font>
      <sz val="8"/>
      <color theme="0"/>
      <name val="Calibri"/>
      <family val="2"/>
      <scheme val="minor"/>
    </font>
    <font>
      <b/>
      <sz val="8"/>
      <name val="Calibri"/>
      <family val="2"/>
      <scheme val="minor"/>
    </font>
    <font>
      <sz val="8"/>
      <color rgb="FF222222"/>
      <name val="Calibri"/>
      <family val="2"/>
      <scheme val="minor"/>
    </font>
    <font>
      <sz val="8"/>
      <name val="Arial"/>
      <family val="2"/>
    </font>
    <font>
      <sz val="10"/>
      <name val="MS Sans Serif"/>
      <family val="2"/>
    </font>
    <font>
      <sz val="8"/>
      <color theme="1"/>
      <name val="Gisha"/>
      <family val="2"/>
    </font>
    <font>
      <b/>
      <sz val="8"/>
      <color rgb="FF222222"/>
      <name val="Calibri"/>
      <family val="2"/>
      <scheme val="minor"/>
    </font>
    <font>
      <i/>
      <sz val="8"/>
      <name val="Calibri"/>
      <family val="2"/>
      <scheme val="minor"/>
    </font>
  </fonts>
  <fills count="9">
    <fill>
      <patternFill patternType="none"/>
    </fill>
    <fill>
      <patternFill patternType="gray125"/>
    </fill>
    <fill>
      <patternFill patternType="solid">
        <fgColor rgb="FF85DFFF"/>
        <bgColor indexed="64"/>
      </patternFill>
    </fill>
    <fill>
      <patternFill patternType="solid">
        <fgColor rgb="FFC5F0FF"/>
        <bgColor indexed="64"/>
      </patternFill>
    </fill>
    <fill>
      <patternFill patternType="solid">
        <fgColor theme="0" tint="-4.9989318521683403E-2"/>
        <bgColor indexed="64"/>
      </patternFill>
    </fill>
    <fill>
      <patternFill patternType="solid">
        <fgColor theme="0"/>
        <bgColor indexed="64"/>
      </patternFill>
    </fill>
    <fill>
      <patternFill patternType="solid">
        <fgColor rgb="FF7030A0"/>
        <bgColor indexed="64"/>
      </patternFill>
    </fill>
    <fill>
      <patternFill patternType="solid">
        <fgColor rgb="FFFFFF00"/>
        <bgColor indexed="64"/>
      </patternFill>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9" fontId="1"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0" fontId="8" fillId="0" borderId="0"/>
    <xf numFmtId="0" fontId="8" fillId="0" borderId="0"/>
    <xf numFmtId="0" fontId="39" fillId="0" borderId="0"/>
    <xf numFmtId="9"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312">
    <xf numFmtId="0" fontId="0" fillId="0" borderId="0" xfId="0"/>
    <xf numFmtId="0" fontId="0" fillId="0" borderId="0" xfId="0" applyAlignment="1">
      <alignment vertical="center"/>
    </xf>
    <xf numFmtId="0" fontId="0" fillId="0" borderId="0" xfId="0" applyFill="1" applyAlignment="1">
      <alignment vertical="center"/>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14" fontId="7" fillId="0" borderId="1" xfId="0" applyNumberFormat="1" applyFont="1" applyFill="1" applyBorder="1" applyAlignment="1">
      <alignment horizontal="justify" vertical="center" wrapText="1"/>
    </xf>
    <xf numFmtId="9" fontId="0" fillId="0" borderId="1" xfId="1" applyFont="1" applyBorder="1" applyAlignment="1">
      <alignment horizontal="center" vertical="center"/>
    </xf>
    <xf numFmtId="9" fontId="0" fillId="0" borderId="1" xfId="1" applyFont="1" applyFill="1" applyBorder="1" applyAlignment="1">
      <alignment horizontal="center"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4" fontId="5" fillId="0" borderId="1" xfId="0" applyNumberFormat="1"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3" fillId="0" borderId="0" xfId="0" applyFont="1" applyAlignment="1">
      <alignment vertical="center"/>
    </xf>
    <xf numFmtId="0" fontId="8" fillId="0" borderId="1" xfId="0" applyFont="1" applyFill="1" applyBorder="1" applyAlignment="1">
      <alignment horizontal="justify" vertical="center" wrapText="1"/>
    </xf>
    <xf numFmtId="0" fontId="0" fillId="0" borderId="0" xfId="0" applyAlignment="1">
      <alignment horizontal="center" vertical="center"/>
    </xf>
    <xf numFmtId="14" fontId="5" fillId="0" borderId="1" xfId="0" applyNumberFormat="1" applyFont="1" applyFill="1" applyBorder="1" applyAlignment="1">
      <alignment horizontal="center" vertical="center" wrapText="1"/>
    </xf>
    <xf numFmtId="0" fontId="7" fillId="0" borderId="5" xfId="0" applyFont="1" applyFill="1" applyBorder="1" applyAlignment="1">
      <alignment horizontal="justify" vertical="center" wrapText="1"/>
    </xf>
    <xf numFmtId="0" fontId="16" fillId="0" borderId="1" xfId="0" applyFont="1" applyFill="1" applyBorder="1" applyAlignment="1">
      <alignment horizontal="center" vertical="center" wrapText="1"/>
    </xf>
    <xf numFmtId="9" fontId="16" fillId="0" borderId="1" xfId="1" applyFont="1" applyFill="1" applyBorder="1" applyAlignment="1">
      <alignment horizontal="center" vertical="center" wrapText="1"/>
    </xf>
    <xf numFmtId="49" fontId="16" fillId="0" borderId="1" xfId="0" applyNumberFormat="1" applyFont="1" applyFill="1" applyBorder="1" applyAlignment="1">
      <alignment horizontal="justify" vertical="center" wrapText="1"/>
    </xf>
    <xf numFmtId="0" fontId="16" fillId="0" borderId="1" xfId="0" applyFont="1" applyFill="1" applyBorder="1" applyAlignment="1">
      <alignment horizontal="justify" vertical="center" wrapText="1"/>
    </xf>
    <xf numFmtId="49" fontId="17" fillId="0" borderId="1" xfId="0" applyNumberFormat="1" applyFont="1" applyFill="1" applyBorder="1" applyAlignment="1">
      <alignment horizontal="justify" vertical="center" wrapText="1"/>
    </xf>
    <xf numFmtId="0" fontId="18" fillId="0" borderId="1" xfId="0" applyFont="1" applyFill="1" applyBorder="1" applyAlignment="1">
      <alignment horizontal="center" vertical="center" wrapText="1"/>
    </xf>
    <xf numFmtId="9" fontId="18" fillId="0" borderId="1" xfId="1" applyFont="1" applyFill="1" applyBorder="1" applyAlignment="1">
      <alignment horizontal="center" vertical="center" wrapText="1"/>
    </xf>
    <xf numFmtId="0" fontId="11" fillId="0" borderId="1" xfId="0" applyFont="1" applyFill="1" applyBorder="1" applyAlignment="1">
      <alignment horizontal="left" vertical="center" wrapText="1"/>
    </xf>
    <xf numFmtId="9" fontId="1" fillId="0" borderId="1" xfId="1"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quotePrefix="1" applyFont="1" applyFill="1" applyBorder="1" applyAlignment="1">
      <alignment horizontal="left" vertical="center" wrapText="1"/>
    </xf>
    <xf numFmtId="0" fontId="9" fillId="0" borderId="1" xfId="0" quotePrefix="1" applyFont="1" applyFill="1" applyBorder="1" applyAlignment="1">
      <alignment horizontal="left" vertical="center" wrapText="1"/>
    </xf>
    <xf numFmtId="0" fontId="19" fillId="0" borderId="0" xfId="0" applyFont="1" applyFill="1" applyAlignment="1">
      <alignment vertical="center"/>
    </xf>
    <xf numFmtId="9" fontId="19" fillId="0" borderId="1" xfId="1" applyFont="1" applyFill="1" applyBorder="1" applyAlignment="1">
      <alignment horizontal="center" vertical="center" wrapText="1"/>
    </xf>
    <xf numFmtId="0" fontId="19" fillId="0" borderId="1" xfId="0" applyFont="1" applyFill="1" applyBorder="1" applyAlignment="1">
      <alignment horizontal="center" vertical="center" wrapText="1"/>
    </xf>
    <xf numFmtId="17" fontId="19" fillId="0" borderId="1" xfId="1"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9" fontId="20" fillId="0" borderId="1" xfId="1" applyFont="1" applyFill="1" applyBorder="1" applyAlignment="1">
      <alignment horizontal="center" vertical="center" wrapText="1"/>
    </xf>
    <xf numFmtId="49" fontId="20" fillId="0" borderId="1" xfId="0" applyNumberFormat="1" applyFont="1" applyFill="1" applyBorder="1" applyAlignment="1">
      <alignment horizontal="justify" vertical="center" wrapText="1"/>
    </xf>
    <xf numFmtId="0" fontId="22" fillId="0" borderId="1" xfId="0" applyFont="1" applyFill="1" applyBorder="1" applyAlignment="1">
      <alignment horizontal="justify" vertical="center" wrapText="1"/>
    </xf>
    <xf numFmtId="14" fontId="7" fillId="0" borderId="1" xfId="0" applyNumberFormat="1" applyFont="1" applyFill="1" applyBorder="1" applyAlignment="1">
      <alignment horizontal="center" vertical="center" wrapText="1"/>
    </xf>
    <xf numFmtId="0" fontId="19" fillId="0" borderId="0" xfId="0" applyFont="1" applyFill="1" applyAlignment="1">
      <alignment horizontal="center" vertical="center"/>
    </xf>
    <xf numFmtId="9" fontId="19" fillId="0" borderId="1" xfId="1" applyFont="1" applyFill="1" applyBorder="1" applyAlignment="1">
      <alignment horizontal="center" vertical="center"/>
    </xf>
    <xf numFmtId="9" fontId="19" fillId="0" borderId="1" xfId="1" applyFont="1" applyFill="1" applyBorder="1" applyAlignment="1">
      <alignment vertical="center"/>
    </xf>
    <xf numFmtId="0" fontId="19" fillId="0" borderId="1" xfId="0" applyFont="1" applyFill="1" applyBorder="1" applyAlignment="1">
      <alignment vertical="center"/>
    </xf>
    <xf numFmtId="165" fontId="7" fillId="0" borderId="1" xfId="0" applyNumberFormat="1" applyFont="1" applyFill="1" applyBorder="1" applyAlignment="1">
      <alignment horizontal="justify" vertical="center" wrapText="1"/>
    </xf>
    <xf numFmtId="0" fontId="7" fillId="0" borderId="1" xfId="0" applyFont="1" applyFill="1" applyBorder="1" applyAlignment="1">
      <alignment horizontal="center" wrapText="1"/>
    </xf>
    <xf numFmtId="0" fontId="7" fillId="0" borderId="6" xfId="0" applyFont="1" applyFill="1" applyBorder="1" applyAlignment="1">
      <alignment vertical="center" wrapText="1"/>
    </xf>
    <xf numFmtId="0" fontId="5" fillId="0" borderId="1" xfId="0" quotePrefix="1" applyFont="1" applyFill="1" applyBorder="1" applyAlignment="1">
      <alignment horizontal="left" vertical="center" wrapText="1"/>
    </xf>
    <xf numFmtId="9" fontId="7" fillId="0" borderId="1" xfId="1" applyFont="1" applyFill="1" applyBorder="1" applyAlignment="1">
      <alignment horizontal="center" vertical="center" wrapText="1"/>
    </xf>
    <xf numFmtId="0" fontId="0" fillId="0" borderId="0" xfId="0" applyFill="1" applyAlignment="1">
      <alignment horizontal="center" vertical="center"/>
    </xf>
    <xf numFmtId="0" fontId="13" fillId="0" borderId="0" xfId="0" applyFont="1" applyFill="1" applyAlignment="1">
      <alignment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9" fontId="1" fillId="0" borderId="1" xfId="1" applyFont="1" applyFill="1" applyBorder="1" applyAlignment="1">
      <alignment horizontal="center" vertical="center"/>
    </xf>
    <xf numFmtId="9" fontId="1" fillId="0" borderId="1" xfId="1" applyFont="1" applyFill="1" applyBorder="1" applyAlignment="1">
      <alignment vertical="center"/>
    </xf>
    <xf numFmtId="9" fontId="0" fillId="0" borderId="1" xfId="1" applyFont="1" applyFill="1" applyBorder="1" applyAlignment="1">
      <alignment horizontal="center" vertical="center"/>
    </xf>
    <xf numFmtId="9" fontId="0" fillId="0" borderId="1" xfId="1" applyFont="1" applyFill="1" applyBorder="1" applyAlignment="1">
      <alignment vertical="center"/>
    </xf>
    <xf numFmtId="0" fontId="0" fillId="0" borderId="1" xfId="0" applyFill="1" applyBorder="1" applyAlignment="1">
      <alignment vertical="center"/>
    </xf>
    <xf numFmtId="165" fontId="5" fillId="0" borderId="1" xfId="0" applyNumberFormat="1" applyFont="1" applyFill="1" applyBorder="1" applyAlignment="1">
      <alignment horizontal="justify" vertical="center" wrapText="1"/>
    </xf>
    <xf numFmtId="14" fontId="10" fillId="0" borderId="1" xfId="0" applyNumberFormat="1" applyFont="1" applyFill="1" applyBorder="1" applyAlignment="1">
      <alignment horizontal="justify"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vertical="center" wrapText="1"/>
    </xf>
    <xf numFmtId="0" fontId="18" fillId="0" borderId="0" xfId="0" applyFont="1" applyFill="1" applyAlignment="1">
      <alignment vertical="center"/>
    </xf>
    <xf numFmtId="0" fontId="18" fillId="0" borderId="0" xfId="0" applyFont="1" applyFill="1" applyAlignment="1">
      <alignment horizontal="center" vertical="center"/>
    </xf>
    <xf numFmtId="0" fontId="29" fillId="0" borderId="0" xfId="0" applyFont="1" applyFill="1" applyAlignment="1">
      <alignment vertical="center"/>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justify" vertical="center" wrapText="1"/>
    </xf>
    <xf numFmtId="9" fontId="18" fillId="0" borderId="1" xfId="1" applyFont="1" applyFill="1" applyBorder="1" applyAlignment="1">
      <alignment horizontal="center" vertical="center"/>
    </xf>
    <xf numFmtId="9" fontId="18" fillId="0" borderId="1" xfId="1" applyFont="1" applyFill="1" applyBorder="1" applyAlignment="1">
      <alignment vertical="center"/>
    </xf>
    <xf numFmtId="0" fontId="8" fillId="0" borderId="5" xfId="0" applyFont="1" applyFill="1" applyBorder="1" applyAlignment="1">
      <alignment horizontal="justify" vertical="center" wrapText="1"/>
    </xf>
    <xf numFmtId="0" fontId="18" fillId="0" borderId="1" xfId="0" applyFont="1" applyFill="1" applyBorder="1" applyAlignment="1">
      <alignment vertical="center"/>
    </xf>
    <xf numFmtId="0" fontId="8" fillId="0" borderId="5" xfId="0" applyFont="1" applyFill="1" applyBorder="1" applyAlignment="1">
      <alignment horizontal="center" vertical="center" wrapText="1"/>
    </xf>
    <xf numFmtId="9" fontId="32" fillId="0" borderId="1" xfId="1" applyFont="1" applyFill="1" applyBorder="1" applyAlignment="1">
      <alignment horizontal="center" vertical="center" wrapText="1"/>
    </xf>
    <xf numFmtId="49" fontId="32" fillId="0" borderId="1" xfId="0" applyNumberFormat="1" applyFont="1" applyFill="1" applyBorder="1" applyAlignment="1">
      <alignment horizontal="justify" vertical="center" wrapText="1"/>
    </xf>
    <xf numFmtId="49" fontId="33" fillId="0" borderId="1" xfId="0" applyNumberFormat="1" applyFont="1" applyFill="1" applyBorder="1" applyAlignment="1">
      <alignment horizontal="justify" vertical="center" wrapText="1"/>
    </xf>
    <xf numFmtId="14" fontId="11" fillId="0" borderId="1" xfId="0" applyNumberFormat="1" applyFont="1" applyFill="1" applyBorder="1" applyAlignment="1">
      <alignment horizontal="justify" vertical="center" wrapText="1"/>
    </xf>
    <xf numFmtId="0" fontId="34" fillId="0" borderId="1" xfId="0" applyFont="1" applyFill="1" applyBorder="1" applyAlignment="1">
      <alignment horizontal="justify" vertical="center" wrapText="1"/>
    </xf>
    <xf numFmtId="0" fontId="8" fillId="0" borderId="6"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justify" vertical="center" wrapText="1"/>
    </xf>
    <xf numFmtId="14" fontId="11" fillId="5" borderId="1" xfId="0" applyNumberFormat="1" applyFont="1" applyFill="1" applyBorder="1" applyAlignment="1">
      <alignment horizontal="justify" vertical="center" wrapText="1"/>
    </xf>
    <xf numFmtId="9" fontId="18" fillId="5" borderId="1" xfId="1" applyFont="1" applyFill="1" applyBorder="1" applyAlignment="1">
      <alignment horizontal="center" vertical="center"/>
    </xf>
    <xf numFmtId="9" fontId="18" fillId="5" borderId="1" xfId="1" applyFont="1" applyFill="1" applyBorder="1" applyAlignment="1">
      <alignment horizontal="center" vertical="center" wrapText="1"/>
    </xf>
    <xf numFmtId="165" fontId="8" fillId="0" borderId="1" xfId="0" applyNumberFormat="1" applyFont="1" applyFill="1" applyBorder="1" applyAlignment="1">
      <alignment horizontal="justify" vertical="center" wrapText="1"/>
    </xf>
    <xf numFmtId="0" fontId="18" fillId="5" borderId="0" xfId="0" applyFont="1" applyFill="1" applyAlignment="1">
      <alignment vertical="center"/>
    </xf>
    <xf numFmtId="0" fontId="8" fillId="5" borderId="1" xfId="0" applyFont="1" applyFill="1" applyBorder="1" applyAlignment="1">
      <alignment horizontal="center" vertical="center" wrapText="1"/>
    </xf>
    <xf numFmtId="0" fontId="8" fillId="0" borderId="1" xfId="0" applyFont="1" applyFill="1" applyBorder="1" applyAlignment="1">
      <alignment horizontal="center" wrapText="1"/>
    </xf>
    <xf numFmtId="0" fontId="8" fillId="0" borderId="6" xfId="0" applyFont="1" applyFill="1" applyBorder="1" applyAlignment="1">
      <alignment vertical="center" wrapText="1"/>
    </xf>
    <xf numFmtId="0" fontId="30" fillId="0" borderId="1" xfId="0" applyFont="1" applyFill="1" applyBorder="1" applyAlignment="1">
      <alignment horizontal="justify" vertical="center" wrapText="1"/>
    </xf>
    <xf numFmtId="14" fontId="11" fillId="0" borderId="1" xfId="0" applyNumberFormat="1" applyFont="1" applyFill="1" applyBorder="1" applyAlignment="1">
      <alignment horizontal="center" vertical="center" wrapText="1"/>
    </xf>
    <xf numFmtId="9" fontId="23" fillId="0" borderId="1" xfId="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5" fillId="0" borderId="1" xfId="0" applyFont="1" applyFill="1" applyBorder="1" applyAlignment="1">
      <alignment horizontal="justify" vertical="center" wrapText="1"/>
    </xf>
    <xf numFmtId="0" fontId="23" fillId="0" borderId="0" xfId="0" applyFont="1" applyFill="1" applyAlignment="1">
      <alignment vertical="center"/>
    </xf>
    <xf numFmtId="0" fontId="23" fillId="0" borderId="0" xfId="0" applyFont="1" applyFill="1" applyAlignment="1">
      <alignment horizontal="center" vertical="center"/>
    </xf>
    <xf numFmtId="0" fontId="3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4" fontId="25" fillId="0" borderId="1" xfId="0" applyNumberFormat="1" applyFont="1" applyFill="1" applyBorder="1" applyAlignment="1">
      <alignment horizontal="justify" vertical="center" wrapText="1"/>
    </xf>
    <xf numFmtId="9" fontId="23" fillId="0" borderId="1" xfId="1" applyFont="1" applyFill="1" applyBorder="1" applyAlignment="1">
      <alignment horizontal="center" vertical="center"/>
    </xf>
    <xf numFmtId="0" fontId="25" fillId="0" borderId="5" xfId="0" applyFont="1" applyFill="1" applyBorder="1" applyAlignment="1">
      <alignment horizontal="justify" vertical="center" wrapText="1"/>
    </xf>
    <xf numFmtId="49" fontId="23" fillId="0" borderId="1" xfId="0" applyNumberFormat="1" applyFont="1" applyFill="1" applyBorder="1" applyAlignment="1">
      <alignment horizontal="justify" vertical="center" wrapText="1"/>
    </xf>
    <xf numFmtId="49" fontId="37" fillId="0" borderId="1" xfId="0" applyNumberFormat="1" applyFont="1" applyFill="1" applyBorder="1" applyAlignment="1">
      <alignment horizontal="justify" vertical="center" wrapText="1"/>
    </xf>
    <xf numFmtId="14" fontId="23" fillId="0" borderId="1" xfId="0" applyNumberFormat="1" applyFont="1" applyFill="1" applyBorder="1" applyAlignment="1">
      <alignment horizontal="justify" vertical="center" wrapText="1"/>
    </xf>
    <xf numFmtId="0" fontId="23" fillId="5" borderId="1" xfId="0" applyFont="1" applyFill="1" applyBorder="1" applyAlignment="1">
      <alignment horizontal="center" vertical="center" wrapText="1"/>
    </xf>
    <xf numFmtId="0" fontId="23" fillId="5" borderId="1" xfId="0" applyFont="1" applyFill="1" applyBorder="1" applyAlignment="1">
      <alignment horizontal="justify" vertical="center" wrapText="1"/>
    </xf>
    <xf numFmtId="14" fontId="23" fillId="5" borderId="1" xfId="0" applyNumberFormat="1" applyFont="1" applyFill="1" applyBorder="1" applyAlignment="1">
      <alignment horizontal="justify" vertical="center" wrapText="1"/>
    </xf>
    <xf numFmtId="9" fontId="23" fillId="5" borderId="1" xfId="1" applyFont="1" applyFill="1" applyBorder="1" applyAlignment="1">
      <alignment horizontal="center" vertical="center"/>
    </xf>
    <xf numFmtId="9" fontId="23" fillId="5" borderId="1" xfId="1" applyFont="1" applyFill="1" applyBorder="1" applyAlignment="1">
      <alignment horizontal="center" vertical="center" wrapText="1"/>
    </xf>
    <xf numFmtId="0" fontId="23" fillId="5" borderId="0" xfId="0" applyFont="1" applyFill="1" applyAlignment="1">
      <alignment vertical="center"/>
    </xf>
    <xf numFmtId="0" fontId="25" fillId="5" borderId="1" xfId="0" applyFont="1" applyFill="1" applyBorder="1" applyAlignment="1">
      <alignment horizontal="center" vertical="center" wrapText="1"/>
    </xf>
    <xf numFmtId="0" fontId="25" fillId="0" borderId="1" xfId="0" applyFont="1" applyFill="1" applyBorder="1" applyAlignment="1">
      <alignment horizontal="center" wrapText="1"/>
    </xf>
    <xf numFmtId="0" fontId="25" fillId="0" borderId="6" xfId="0" applyFont="1" applyFill="1" applyBorder="1" applyAlignment="1">
      <alignment vertical="center" wrapText="1"/>
    </xf>
    <xf numFmtId="14" fontId="2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9" fontId="23" fillId="0" borderId="0" xfId="1" applyFont="1" applyFill="1" applyAlignment="1">
      <alignment vertical="center"/>
    </xf>
    <xf numFmtId="0" fontId="25" fillId="0" borderId="1" xfId="0" quotePrefix="1" applyFont="1" applyFill="1" applyBorder="1" applyAlignment="1">
      <alignment horizontal="left" vertical="center" wrapText="1"/>
    </xf>
    <xf numFmtId="0" fontId="26" fillId="0" borderId="1" xfId="0" applyFont="1" applyFill="1" applyBorder="1" applyAlignment="1">
      <alignment horizontal="justify"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9" fontId="23" fillId="0" borderId="0" xfId="0" applyNumberFormat="1" applyFont="1" applyFill="1" applyAlignment="1">
      <alignment vertical="center"/>
    </xf>
    <xf numFmtId="9" fontId="23" fillId="0" borderId="1" xfId="1" applyFont="1" applyBorder="1" applyAlignment="1">
      <alignment horizontal="center" vertical="center"/>
    </xf>
    <xf numFmtId="0" fontId="23" fillId="0" borderId="1" xfId="0" applyFont="1" applyBorder="1" applyAlignment="1">
      <alignment horizontal="center" vertical="center"/>
    </xf>
    <xf numFmtId="9" fontId="26" fillId="0" borderId="1" xfId="1" applyFont="1" applyFill="1" applyBorder="1" applyAlignment="1">
      <alignment horizontal="center" vertical="center"/>
    </xf>
    <xf numFmtId="0" fontId="23" fillId="0" borderId="1" xfId="0" quotePrefix="1" applyFont="1" applyFill="1" applyBorder="1" applyAlignment="1">
      <alignment horizontal="left" vertical="center" wrapText="1"/>
    </xf>
    <xf numFmtId="0" fontId="23" fillId="0" borderId="1" xfId="0" quotePrefix="1" applyFont="1" applyFill="1" applyBorder="1" applyAlignment="1">
      <alignment horizontal="justify" vertical="center" wrapText="1"/>
    </xf>
    <xf numFmtId="0" fontId="25" fillId="0" borderId="1" xfId="0" quotePrefix="1" applyFont="1" applyFill="1" applyBorder="1" applyAlignment="1">
      <alignment horizontal="justify"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5" fillId="6" borderId="1" xfId="0" applyFont="1" applyFill="1" applyBorder="1" applyAlignment="1">
      <alignment horizontal="justify" vertical="center" wrapText="1"/>
    </xf>
    <xf numFmtId="9" fontId="23" fillId="5" borderId="0" xfId="0" applyNumberFormat="1" applyFont="1" applyFill="1" applyAlignment="1">
      <alignment vertical="center"/>
    </xf>
    <xf numFmtId="9" fontId="23" fillId="5" borderId="1" xfId="1" applyFont="1" applyFill="1" applyBorder="1" applyAlignment="1">
      <alignment horizontal="justify" vertical="center" wrapText="1"/>
    </xf>
    <xf numFmtId="9" fontId="23" fillId="0" borderId="1" xfId="1" applyFont="1" applyFill="1" applyBorder="1" applyAlignment="1">
      <alignment horizontal="justify" vertical="center" wrapText="1"/>
    </xf>
    <xf numFmtId="9" fontId="23" fillId="5" borderId="1" xfId="0" applyNumberFormat="1" applyFont="1" applyFill="1" applyBorder="1" applyAlignment="1">
      <alignment horizontal="justify" vertical="center" wrapText="1"/>
    </xf>
    <xf numFmtId="9" fontId="23" fillId="5" borderId="1" xfId="1" applyNumberFormat="1" applyFont="1" applyFill="1" applyBorder="1" applyAlignment="1">
      <alignment horizontal="justify" vertical="center" wrapText="1"/>
    </xf>
    <xf numFmtId="9" fontId="23" fillId="5" borderId="1" xfId="0" quotePrefix="1" applyNumberFormat="1" applyFont="1" applyFill="1" applyBorder="1" applyAlignment="1">
      <alignment horizontal="justify" vertical="center" wrapText="1"/>
    </xf>
    <xf numFmtId="9" fontId="26" fillId="5" borderId="0" xfId="0" applyNumberFormat="1" applyFont="1" applyFill="1" applyAlignment="1">
      <alignment vertical="center"/>
    </xf>
    <xf numFmtId="9" fontId="26" fillId="0" borderId="0" xfId="0" applyNumberFormat="1" applyFont="1" applyFill="1" applyAlignment="1">
      <alignment vertical="center"/>
    </xf>
    <xf numFmtId="0" fontId="26" fillId="0" borderId="0" xfId="0" applyFont="1" applyFill="1" applyAlignment="1">
      <alignment vertical="center"/>
    </xf>
    <xf numFmtId="0" fontId="23" fillId="0" borderId="1" xfId="0" applyFont="1" applyFill="1" applyBorder="1" applyAlignment="1">
      <alignment horizontal="center" vertical="center" wrapText="1"/>
    </xf>
    <xf numFmtId="0" fontId="38" fillId="0" borderId="1" xfId="0" quotePrefix="1" applyFont="1" applyFill="1" applyBorder="1" applyAlignment="1">
      <alignment horizontal="justify" vertical="center" wrapText="1"/>
    </xf>
    <xf numFmtId="0" fontId="38" fillId="0" borderId="1" xfId="0" applyFont="1" applyFill="1" applyBorder="1" applyAlignment="1">
      <alignment horizontal="justify" vertical="center" wrapText="1"/>
    </xf>
    <xf numFmtId="9" fontId="19" fillId="0" borderId="0" xfId="0" applyNumberFormat="1" applyFont="1" applyFill="1" applyAlignment="1">
      <alignment vertical="center"/>
    </xf>
    <xf numFmtId="0" fontId="38" fillId="0" borderId="1" xfId="0" quotePrefix="1" applyFont="1" applyFill="1" applyBorder="1" applyAlignment="1">
      <alignment horizontal="left" vertical="center" wrapText="1"/>
    </xf>
    <xf numFmtId="0" fontId="23" fillId="0" borderId="1" xfId="0" applyFont="1" applyFill="1" applyBorder="1" applyAlignment="1">
      <alignment horizontal="justify" vertical="center" wrapText="1"/>
    </xf>
    <xf numFmtId="0" fontId="25" fillId="0" borderId="5" xfId="0" applyFont="1" applyFill="1" applyBorder="1" applyAlignment="1">
      <alignment horizontal="center" vertical="center" wrapText="1"/>
    </xf>
    <xf numFmtId="0" fontId="23" fillId="0" borderId="1" xfId="0"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14" fontId="23" fillId="5" borderId="1" xfId="0" applyNumberFormat="1" applyFont="1" applyFill="1" applyBorder="1" applyAlignment="1">
      <alignment horizontal="center" vertical="center" wrapText="1"/>
    </xf>
    <xf numFmtId="9" fontId="23" fillId="0" borderId="1" xfId="0" quotePrefix="1" applyNumberFormat="1" applyFont="1" applyFill="1" applyBorder="1" applyAlignment="1">
      <alignment horizontal="justify" vertical="center" wrapText="1"/>
    </xf>
    <xf numFmtId="9" fontId="23" fillId="0" borderId="1" xfId="0" applyNumberFormat="1" applyFont="1" applyFill="1" applyBorder="1" applyAlignment="1">
      <alignment horizontal="justify" vertical="center" wrapText="1"/>
    </xf>
    <xf numFmtId="9" fontId="23" fillId="0" borderId="1" xfId="1" applyNumberFormat="1" applyFont="1" applyFill="1" applyBorder="1" applyAlignment="1">
      <alignment horizontal="justify" vertical="center" wrapText="1"/>
    </xf>
    <xf numFmtId="9" fontId="23" fillId="0" borderId="1" xfId="1" applyFont="1" applyFill="1" applyBorder="1" applyAlignment="1">
      <alignment horizontal="center" vertical="center" wrapText="1"/>
    </xf>
    <xf numFmtId="0" fontId="23" fillId="0" borderId="1" xfId="0" applyFont="1" applyFill="1" applyBorder="1" applyAlignment="1">
      <alignment horizontal="justify" vertical="center" wrapText="1"/>
    </xf>
    <xf numFmtId="9" fontId="23" fillId="7" borderId="1" xfId="1" applyFont="1" applyFill="1" applyBorder="1" applyAlignment="1">
      <alignment horizontal="center" vertical="center" wrapText="1"/>
    </xf>
    <xf numFmtId="9" fontId="40" fillId="0" borderId="1" xfId="1" applyFont="1" applyFill="1" applyBorder="1" applyAlignment="1">
      <alignment horizontal="center" vertical="center" wrapText="1"/>
    </xf>
    <xf numFmtId="9" fontId="25" fillId="5" borderId="1" xfId="1" applyFont="1" applyFill="1" applyBorder="1" applyAlignment="1">
      <alignment horizontal="center" vertical="center"/>
    </xf>
    <xf numFmtId="9" fontId="23" fillId="0" borderId="1" xfId="1" applyFont="1" applyFill="1" applyBorder="1" applyAlignment="1">
      <alignment horizontal="center" vertical="center" wrapText="1"/>
    </xf>
    <xf numFmtId="9" fontId="23" fillId="0" borderId="1" xfId="1"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5" fillId="0" borderId="1" xfId="0" applyFont="1" applyFill="1" applyBorder="1" applyAlignment="1">
      <alignment horizontal="justify" vertical="center" wrapText="1"/>
    </xf>
    <xf numFmtId="9" fontId="23" fillId="0" borderId="0" xfId="0" applyNumberFormat="1" applyFont="1" applyFill="1" applyAlignment="1">
      <alignment vertical="center"/>
    </xf>
    <xf numFmtId="9" fontId="23" fillId="0" borderId="1" xfId="1" applyFont="1" applyFill="1" applyBorder="1" applyAlignment="1">
      <alignment horizontal="left" vertical="center" wrapText="1"/>
    </xf>
    <xf numFmtId="0" fontId="25" fillId="0" borderId="1" xfId="0" applyFont="1" applyFill="1" applyBorder="1" applyAlignment="1">
      <alignment horizontal="left" vertical="center" wrapText="1"/>
    </xf>
    <xf numFmtId="0" fontId="23" fillId="7" borderId="0" xfId="0" applyFont="1" applyFill="1" applyAlignment="1">
      <alignment vertical="center"/>
    </xf>
    <xf numFmtId="0" fontId="23" fillId="7" borderId="1" xfId="0" applyFont="1" applyFill="1" applyBorder="1" applyAlignment="1">
      <alignment horizontal="center" vertical="center" wrapText="1"/>
    </xf>
    <xf numFmtId="0" fontId="23" fillId="7" borderId="1" xfId="0" applyFont="1" applyFill="1" applyBorder="1" applyAlignment="1">
      <alignment horizontal="justify" vertical="center" wrapText="1"/>
    </xf>
    <xf numFmtId="9" fontId="23" fillId="7" borderId="1" xfId="1" applyFont="1" applyFill="1" applyBorder="1" applyAlignment="1">
      <alignment horizontal="center" vertical="center"/>
    </xf>
    <xf numFmtId="0" fontId="25" fillId="7" borderId="1" xfId="0" applyFont="1" applyFill="1" applyBorder="1" applyAlignment="1">
      <alignment horizontal="justify" vertical="center" wrapText="1"/>
    </xf>
    <xf numFmtId="0" fontId="23" fillId="8" borderId="0" xfId="0" applyFont="1" applyFill="1" applyAlignment="1">
      <alignment vertical="center"/>
    </xf>
    <xf numFmtId="0" fontId="23" fillId="8" borderId="1"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23" fillId="8" borderId="1" xfId="0" applyFont="1" applyFill="1" applyBorder="1" applyAlignment="1">
      <alignment horizontal="justify" vertical="center" wrapText="1"/>
    </xf>
    <xf numFmtId="9" fontId="23" fillId="8" borderId="1" xfId="1" applyFont="1" applyFill="1" applyBorder="1" applyAlignment="1">
      <alignment horizontal="center" vertical="center" wrapText="1"/>
    </xf>
    <xf numFmtId="9" fontId="23" fillId="8" borderId="1" xfId="1" applyFont="1" applyFill="1" applyBorder="1" applyAlignment="1">
      <alignment horizontal="center" vertical="center"/>
    </xf>
    <xf numFmtId="0" fontId="25" fillId="8" borderId="1" xfId="0" applyFont="1" applyFill="1" applyBorder="1" applyAlignment="1">
      <alignment horizontal="justify" vertical="center" wrapText="1"/>
    </xf>
    <xf numFmtId="9" fontId="26" fillId="8" borderId="1" xfId="1" applyFont="1" applyFill="1" applyBorder="1" applyAlignment="1">
      <alignment horizontal="center" vertical="center" wrapText="1"/>
    </xf>
    <xf numFmtId="9" fontId="26" fillId="8" borderId="1" xfId="1" applyFont="1" applyFill="1" applyBorder="1" applyAlignment="1">
      <alignment horizontal="center" vertical="center"/>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9" fontId="26" fillId="0" borderId="1" xfId="1" applyFont="1" applyFill="1" applyBorder="1" applyAlignment="1">
      <alignment horizontal="center" vertical="center" wrapText="1"/>
    </xf>
    <xf numFmtId="9" fontId="23" fillId="0" borderId="1" xfId="0" quotePrefix="1" applyNumberFormat="1" applyFont="1" applyFill="1" applyBorder="1" applyAlignment="1">
      <alignment horizontal="left" vertical="center" wrapText="1"/>
    </xf>
    <xf numFmtId="9" fontId="23" fillId="0" borderId="1" xfId="1" quotePrefix="1" applyFont="1" applyFill="1" applyBorder="1" applyAlignment="1">
      <alignment horizontal="center" vertical="center" wrapText="1"/>
    </xf>
    <xf numFmtId="9" fontId="25" fillId="0" borderId="1" xfId="1" applyFont="1" applyFill="1" applyBorder="1" applyAlignment="1">
      <alignment horizontal="center" vertical="center"/>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5" fillId="4" borderId="1" xfId="0" applyFont="1" applyFill="1" applyBorder="1" applyAlignment="1">
      <alignment horizontal="justify" vertical="center" wrapText="1"/>
    </xf>
    <xf numFmtId="0" fontId="23" fillId="7" borderId="1" xfId="0" quotePrefix="1"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0" xfId="0" applyFont="1" applyFill="1" applyAlignment="1">
      <alignment vertical="center"/>
    </xf>
    <xf numFmtId="9" fontId="25" fillId="0" borderId="1" xfId="1" applyFont="1" applyFill="1" applyBorder="1" applyAlignment="1">
      <alignment horizontal="center" vertical="center" wrapText="1"/>
    </xf>
    <xf numFmtId="9" fontId="25" fillId="0" borderId="0" xfId="0" applyNumberFormat="1" applyFont="1" applyFill="1" applyAlignment="1">
      <alignment vertical="center"/>
    </xf>
    <xf numFmtId="0" fontId="25" fillId="0" borderId="1" xfId="0" applyFont="1" applyFill="1" applyBorder="1" applyAlignment="1">
      <alignment horizontal="center" vertical="center"/>
    </xf>
    <xf numFmtId="49" fontId="25" fillId="0" borderId="1" xfId="0" applyNumberFormat="1" applyFont="1" applyFill="1" applyBorder="1" applyAlignment="1">
      <alignment horizontal="justify" vertical="center" wrapText="1"/>
    </xf>
    <xf numFmtId="9" fontId="25" fillId="0" borderId="1" xfId="1" applyFont="1" applyFill="1" applyBorder="1" applyAlignment="1">
      <alignment horizontal="justify" vertical="center" wrapText="1"/>
    </xf>
    <xf numFmtId="9" fontId="25" fillId="0" borderId="1" xfId="0" quotePrefix="1" applyNumberFormat="1" applyFont="1" applyFill="1" applyBorder="1" applyAlignment="1">
      <alignment horizontal="justify" vertical="center" wrapText="1"/>
    </xf>
    <xf numFmtId="9" fontId="25" fillId="0" borderId="1" xfId="0" applyNumberFormat="1" applyFont="1" applyFill="1" applyBorder="1" applyAlignment="1">
      <alignment horizontal="justify" vertical="center" wrapText="1"/>
    </xf>
    <xf numFmtId="9" fontId="25" fillId="0" borderId="1" xfId="1" applyNumberFormat="1" applyFont="1" applyFill="1" applyBorder="1" applyAlignment="1">
      <alignment horizontal="justify" vertical="center" wrapText="1"/>
    </xf>
    <xf numFmtId="0" fontId="25" fillId="0" borderId="0" xfId="0" applyFont="1" applyFill="1" applyAlignment="1">
      <alignment horizontal="center" vertical="center"/>
    </xf>
    <xf numFmtId="9" fontId="25" fillId="0" borderId="0" xfId="1" applyFont="1" applyFill="1" applyAlignment="1">
      <alignment vertical="center"/>
    </xf>
    <xf numFmtId="9" fontId="25" fillId="0" borderId="1" xfId="1" quotePrefix="1" applyFont="1" applyFill="1" applyBorder="1" applyAlignment="1">
      <alignment horizontal="justify"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justify" vertical="center"/>
    </xf>
    <xf numFmtId="9" fontId="25" fillId="0" borderId="1" xfId="1" applyFont="1" applyFill="1" applyBorder="1" applyAlignment="1">
      <alignment horizontal="justify" vertical="center"/>
    </xf>
    <xf numFmtId="0" fontId="36" fillId="0"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5" borderId="1" xfId="0" applyFont="1" applyFill="1" applyBorder="1" applyAlignment="1">
      <alignment horizontal="justify" vertical="center" wrapText="1"/>
    </xf>
    <xf numFmtId="14" fontId="25" fillId="5" borderId="1" xfId="0" applyNumberFormat="1" applyFont="1" applyFill="1" applyBorder="1" applyAlignment="1">
      <alignment horizontal="justify" vertical="center" wrapText="1"/>
    </xf>
    <xf numFmtId="9" fontId="25" fillId="5" borderId="1" xfId="1" applyFont="1" applyFill="1" applyBorder="1" applyAlignment="1">
      <alignment horizontal="center" vertical="center" wrapText="1"/>
    </xf>
    <xf numFmtId="0" fontId="25" fillId="5" borderId="0" xfId="0" applyFont="1" applyFill="1" applyAlignment="1">
      <alignment vertical="center"/>
    </xf>
    <xf numFmtId="0" fontId="2" fillId="0"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quotePrefix="1" applyFont="1" applyFill="1" applyBorder="1" applyAlignment="1">
      <alignment horizontal="center" vertical="center" wrapText="1"/>
    </xf>
    <xf numFmtId="0" fontId="7" fillId="0" borderId="5"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27"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3" fillId="7" borderId="1" xfId="0" applyFont="1" applyFill="1" applyBorder="1" applyAlignment="1">
      <alignment horizontal="center" vertical="center" wrapText="1"/>
    </xf>
  </cellXfs>
  <cellStyles count="10">
    <cellStyle name="Millares 2" xfId="2" xr:uid="{00000000-0005-0000-0000-000000000000}"/>
    <cellStyle name="Moneda 2" xfId="3" xr:uid="{00000000-0005-0000-0000-000001000000}"/>
    <cellStyle name="Moneda 2 2" xfId="8" xr:uid="{00000000-0005-0000-0000-000002000000}"/>
    <cellStyle name="Moneda 2 3" xfId="9" xr:uid="{00000000-0005-0000-0000-000003000000}"/>
    <cellStyle name="Normal" xfId="0" builtinId="0"/>
    <cellStyle name="Normal 10" xfId="4" xr:uid="{00000000-0005-0000-0000-000005000000}"/>
    <cellStyle name="Normal 2" xfId="5" xr:uid="{00000000-0005-0000-0000-000006000000}"/>
    <cellStyle name="Normal 2 8" xfId="6" xr:uid="{00000000-0005-0000-0000-000007000000}"/>
    <cellStyle name="Porcentaje" xfId="1" builtinId="5"/>
    <cellStyle name="Porcentaje 2"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3" name="Imagen 2">
          <a:extLst>
            <a:ext uri="{FF2B5EF4-FFF2-40B4-BE49-F238E27FC236}">
              <a16:creationId xmlns:a16="http://schemas.microsoft.com/office/drawing/2014/main" id="{42D46A71-0320-406D-B0EA-0DA3556D61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2" name="Imagen 1">
          <a:extLst>
            <a:ext uri="{FF2B5EF4-FFF2-40B4-BE49-F238E27FC236}">
              <a16:creationId xmlns:a16="http://schemas.microsoft.com/office/drawing/2014/main" id="{E609D7AF-168A-4711-86E9-BE934E01E7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2" name="Imagen 1">
          <a:extLst>
            <a:ext uri="{FF2B5EF4-FFF2-40B4-BE49-F238E27FC236}">
              <a16:creationId xmlns:a16="http://schemas.microsoft.com/office/drawing/2014/main" id="{BE74C587-01AF-4426-BE8B-C2BCC10DBD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33</xdr:col>
      <xdr:colOff>0</xdr:colOff>
      <xdr:row>35</xdr:row>
      <xdr:rowOff>0</xdr:rowOff>
    </xdr:from>
    <xdr:to>
      <xdr:col>33</xdr:col>
      <xdr:colOff>5072312</xdr:colOff>
      <xdr:row>36</xdr:row>
      <xdr:rowOff>45661</xdr:rowOff>
    </xdr:to>
    <xdr:pic>
      <xdr:nvPicPr>
        <xdr:cNvPr id="3" name="Imagen 2">
          <a:extLst>
            <a:ext uri="{FF2B5EF4-FFF2-40B4-BE49-F238E27FC236}">
              <a16:creationId xmlns:a16="http://schemas.microsoft.com/office/drawing/2014/main" id="{0E9C99C4-A3AF-43C2-88C5-E76DB18314C1}"/>
            </a:ext>
          </a:extLst>
        </xdr:cNvPr>
        <xdr:cNvPicPr>
          <a:picLocks noChangeAspect="1"/>
        </xdr:cNvPicPr>
      </xdr:nvPicPr>
      <xdr:blipFill>
        <a:blip xmlns:r="http://schemas.openxmlformats.org/officeDocument/2006/relationships" r:embed="rId1"/>
        <a:stretch>
          <a:fillRect/>
        </a:stretch>
      </xdr:blipFill>
      <xdr:spPr>
        <a:xfrm>
          <a:off x="27070050" y="11630025"/>
          <a:ext cx="5072312" cy="37127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lorez\Downloads\PAI%20Consolidado%2030_04_201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 Enero 2017"/>
      <sheetName val="Formato PA Febrero 2017"/>
      <sheetName val="Formato PA Marzo 2017"/>
      <sheetName val="Formato PA Abril 2017"/>
      <sheetName val="Informe"/>
      <sheetName val="% Trimestral"/>
    </sheetNames>
    <sheetDataSet>
      <sheetData sheetId="0"/>
      <sheetData sheetId="1"/>
      <sheetData sheetId="2">
        <row r="85">
          <cell r="AG85">
            <v>0</v>
          </cell>
        </row>
        <row r="86">
          <cell r="AG86">
            <v>0.13</v>
          </cell>
        </row>
        <row r="87">
          <cell r="AG87">
            <v>0.35000000000000003</v>
          </cell>
        </row>
        <row r="89">
          <cell r="AG89">
            <v>0.95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L95"/>
  <sheetViews>
    <sheetView topLeftCell="L1" zoomScale="59" zoomScaleNormal="59" workbookViewId="0">
      <selection activeCell="AK63" sqref="AK63"/>
    </sheetView>
  </sheetViews>
  <sheetFormatPr baseColWidth="10" defaultColWidth="11.42578125" defaultRowHeight="15" x14ac:dyDescent="0.25"/>
  <cols>
    <col min="1" max="1" width="1.7109375" style="36" customWidth="1"/>
    <col min="2" max="2" width="17.28515625" style="36" hidden="1" customWidth="1"/>
    <col min="3" max="3" width="32.7109375" style="36" hidden="1" customWidth="1"/>
    <col min="4" max="4" width="20" style="36" hidden="1" customWidth="1"/>
    <col min="5" max="5" width="32.5703125" style="36" customWidth="1"/>
    <col min="6" max="6" width="28.42578125" style="36" customWidth="1"/>
    <col min="7" max="7" width="31" style="36" customWidth="1"/>
    <col min="8" max="8" width="27.5703125" style="36" customWidth="1"/>
    <col min="9" max="9" width="26.28515625" style="36" customWidth="1"/>
    <col min="10" max="10" width="33" style="36" customWidth="1"/>
    <col min="11" max="11" width="55.42578125" style="36" customWidth="1"/>
    <col min="12" max="12" width="37.5703125" style="36" customWidth="1"/>
    <col min="13" max="13" width="22" style="36" customWidth="1"/>
    <col min="14" max="14" width="15.85546875" style="45" hidden="1" customWidth="1"/>
    <col min="15" max="15" width="15.140625" style="45" hidden="1" customWidth="1"/>
    <col min="16" max="17" width="24.7109375" style="36" hidden="1" customWidth="1"/>
    <col min="18" max="18" width="15.7109375" style="36" customWidth="1"/>
    <col min="19" max="19" width="8.28515625" style="36" customWidth="1"/>
    <col min="20" max="20" width="9.5703125" style="36" customWidth="1"/>
    <col min="21" max="21" width="6.42578125" style="36" customWidth="1"/>
    <col min="22" max="22" width="8.140625" style="36" customWidth="1"/>
    <col min="23" max="23" width="6.28515625" style="36" customWidth="1"/>
    <col min="24" max="24" width="6.7109375" style="36" customWidth="1"/>
    <col min="25" max="25" width="5.85546875" style="36" customWidth="1"/>
    <col min="26" max="26" width="6.42578125" style="36" customWidth="1"/>
    <col min="27" max="29" width="5.85546875" style="36" customWidth="1"/>
    <col min="30" max="30" width="6.28515625" style="36" customWidth="1"/>
    <col min="31" max="31" width="14.28515625" style="36" customWidth="1"/>
    <col min="32" max="32" width="22.85546875" style="36" customWidth="1"/>
    <col min="33" max="33" width="17.85546875" style="36" customWidth="1"/>
    <col min="34" max="34" width="75.42578125" style="36" customWidth="1"/>
    <col min="35" max="16384" width="11.42578125" style="36"/>
  </cols>
  <sheetData>
    <row r="1" spans="2:38" s="1" customFormat="1" ht="16.5" x14ac:dyDescent="0.25">
      <c r="B1" s="241"/>
      <c r="C1" s="241"/>
      <c r="D1" s="242" t="s">
        <v>0</v>
      </c>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4"/>
    </row>
    <row r="2" spans="2:38" s="1" customFormat="1" ht="16.5" x14ac:dyDescent="0.25">
      <c r="B2" s="241"/>
      <c r="C2" s="241"/>
      <c r="D2" s="242" t="s">
        <v>1</v>
      </c>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4"/>
    </row>
    <row r="3" spans="2:38" s="1" customFormat="1" ht="5.25" customHeight="1" x14ac:dyDescent="0.25">
      <c r="B3" s="2"/>
      <c r="C3" s="2"/>
      <c r="N3" s="16"/>
      <c r="O3" s="16"/>
      <c r="AJ3" s="14">
        <v>122</v>
      </c>
      <c r="AK3" s="14">
        <f>35+34+26+2100+11+52+165+14+18</f>
        <v>2455</v>
      </c>
      <c r="AL3" s="14" t="e">
        <f>+(AK3*#REF!)/#REF!</f>
        <v>#REF!</v>
      </c>
    </row>
    <row r="4" spans="2:38" s="1" customFormat="1" ht="15.75" x14ac:dyDescent="0.25">
      <c r="B4" s="245" t="s">
        <v>2</v>
      </c>
      <c r="C4" s="246"/>
      <c r="D4" s="246"/>
      <c r="E4" s="246"/>
      <c r="F4" s="247"/>
      <c r="G4" s="248" t="s">
        <v>3</v>
      </c>
      <c r="H4" s="249"/>
      <c r="I4" s="250"/>
      <c r="J4" s="251" t="s">
        <v>4</v>
      </c>
      <c r="K4" s="251"/>
      <c r="L4" s="251"/>
      <c r="M4" s="251"/>
      <c r="N4" s="251"/>
      <c r="O4" s="251"/>
      <c r="P4" s="251"/>
      <c r="Q4" s="251"/>
      <c r="R4" s="251"/>
      <c r="S4" s="252" t="s">
        <v>5</v>
      </c>
      <c r="T4" s="253"/>
      <c r="U4" s="253"/>
      <c r="V4" s="253"/>
      <c r="W4" s="253"/>
      <c r="X4" s="253"/>
      <c r="Y4" s="253"/>
      <c r="Z4" s="253"/>
      <c r="AA4" s="253"/>
      <c r="AB4" s="253"/>
      <c r="AC4" s="253"/>
      <c r="AD4" s="254"/>
      <c r="AE4" s="245" t="s">
        <v>6</v>
      </c>
      <c r="AF4" s="246"/>
      <c r="AG4" s="246"/>
      <c r="AH4" s="247"/>
      <c r="AJ4" s="14"/>
      <c r="AK4" s="14"/>
      <c r="AL4" s="14"/>
    </row>
    <row r="5" spans="2:38" s="1" customFormat="1" ht="63" x14ac:dyDescent="0.25">
      <c r="B5" s="3" t="s">
        <v>7</v>
      </c>
      <c r="C5" s="3" t="s">
        <v>8</v>
      </c>
      <c r="D5" s="3" t="s">
        <v>9</v>
      </c>
      <c r="E5" s="3" t="s">
        <v>10</v>
      </c>
      <c r="F5" s="3" t="s">
        <v>11</v>
      </c>
      <c r="G5" s="3" t="s">
        <v>12</v>
      </c>
      <c r="H5" s="3" t="s">
        <v>13</v>
      </c>
      <c r="I5" s="3" t="s">
        <v>14</v>
      </c>
      <c r="J5" s="3" t="s">
        <v>15</v>
      </c>
      <c r="K5" s="4" t="s">
        <v>16</v>
      </c>
      <c r="L5" s="3" t="s">
        <v>17</v>
      </c>
      <c r="M5" s="3" t="s">
        <v>18</v>
      </c>
      <c r="N5" s="3" t="s">
        <v>19</v>
      </c>
      <c r="O5" s="3" t="s">
        <v>20</v>
      </c>
      <c r="P5" s="3" t="s">
        <v>21</v>
      </c>
      <c r="Q5" s="3" t="s">
        <v>22</v>
      </c>
      <c r="R5" s="3" t="s">
        <v>23</v>
      </c>
      <c r="S5" s="3" t="s">
        <v>24</v>
      </c>
      <c r="T5" s="3" t="s">
        <v>25</v>
      </c>
      <c r="U5" s="3" t="s">
        <v>26</v>
      </c>
      <c r="V5" s="3" t="s">
        <v>27</v>
      </c>
      <c r="W5" s="3" t="s">
        <v>28</v>
      </c>
      <c r="X5" s="3" t="s">
        <v>29</v>
      </c>
      <c r="Y5" s="3" t="s">
        <v>30</v>
      </c>
      <c r="Z5" s="3" t="s">
        <v>31</v>
      </c>
      <c r="AA5" s="3" t="s">
        <v>32</v>
      </c>
      <c r="AB5" s="3" t="s">
        <v>33</v>
      </c>
      <c r="AC5" s="3" t="s">
        <v>34</v>
      </c>
      <c r="AD5" s="3" t="s">
        <v>35</v>
      </c>
      <c r="AE5" s="3" t="s">
        <v>36</v>
      </c>
      <c r="AF5" s="3" t="s">
        <v>37</v>
      </c>
      <c r="AG5" s="3" t="s">
        <v>38</v>
      </c>
      <c r="AH5" s="3" t="s">
        <v>39</v>
      </c>
    </row>
    <row r="6" spans="2:38" ht="135" x14ac:dyDescent="0.25">
      <c r="B6" s="5" t="s">
        <v>40</v>
      </c>
      <c r="C6" s="5" t="s">
        <v>41</v>
      </c>
      <c r="D6" s="5" t="s">
        <v>42</v>
      </c>
      <c r="E6" s="5" t="s">
        <v>43</v>
      </c>
      <c r="F6" s="5" t="s">
        <v>338</v>
      </c>
      <c r="G6" s="5" t="s">
        <v>306</v>
      </c>
      <c r="H6" s="5" t="s">
        <v>307</v>
      </c>
      <c r="I6" s="5" t="s">
        <v>308</v>
      </c>
      <c r="J6" s="5" t="s">
        <v>137</v>
      </c>
      <c r="K6" s="6" t="s">
        <v>138</v>
      </c>
      <c r="L6" s="15" t="s">
        <v>451</v>
      </c>
      <c r="M6" s="5" t="s">
        <v>44</v>
      </c>
      <c r="N6" s="7">
        <v>42767</v>
      </c>
      <c r="O6" s="7">
        <v>43070</v>
      </c>
      <c r="P6" s="5" t="s">
        <v>45</v>
      </c>
      <c r="Q6" s="5" t="s">
        <v>88</v>
      </c>
      <c r="R6" s="46">
        <v>0.01</v>
      </c>
      <c r="S6" s="37">
        <v>0.1</v>
      </c>
      <c r="T6" s="47">
        <v>0.2</v>
      </c>
      <c r="U6" s="47">
        <v>0.25</v>
      </c>
      <c r="V6" s="47">
        <v>0.05</v>
      </c>
      <c r="W6" s="47">
        <v>0.05</v>
      </c>
      <c r="X6" s="37">
        <v>0.05</v>
      </c>
      <c r="Y6" s="47">
        <v>0.05</v>
      </c>
      <c r="Z6" s="47">
        <v>0.05</v>
      </c>
      <c r="AA6" s="37">
        <v>0.05</v>
      </c>
      <c r="AB6" s="37">
        <v>0.05</v>
      </c>
      <c r="AC6" s="37">
        <v>0.05</v>
      </c>
      <c r="AD6" s="37">
        <v>0.05</v>
      </c>
      <c r="AE6" s="38" t="s">
        <v>328</v>
      </c>
      <c r="AF6" s="37">
        <v>0.1</v>
      </c>
      <c r="AG6" s="37">
        <f>+AF6</f>
        <v>0.1</v>
      </c>
      <c r="AH6" s="6" t="s">
        <v>452</v>
      </c>
    </row>
    <row r="7" spans="2:38" ht="125.25" customHeight="1" x14ac:dyDescent="0.25">
      <c r="B7" s="5" t="s">
        <v>40</v>
      </c>
      <c r="C7" s="5" t="s">
        <v>41</v>
      </c>
      <c r="D7" s="5" t="s">
        <v>42</v>
      </c>
      <c r="E7" s="5" t="s">
        <v>43</v>
      </c>
      <c r="F7" s="5" t="s">
        <v>338</v>
      </c>
      <c r="G7" s="5" t="s">
        <v>302</v>
      </c>
      <c r="H7" s="5" t="s">
        <v>303</v>
      </c>
      <c r="I7" s="5" t="s">
        <v>304</v>
      </c>
      <c r="J7" s="5" t="s">
        <v>139</v>
      </c>
      <c r="K7" s="6" t="s">
        <v>453</v>
      </c>
      <c r="L7" s="6" t="s">
        <v>161</v>
      </c>
      <c r="M7" s="5" t="s">
        <v>44</v>
      </c>
      <c r="N7" s="7">
        <v>42745</v>
      </c>
      <c r="O7" s="7">
        <v>43100</v>
      </c>
      <c r="P7" s="5" t="s">
        <v>88</v>
      </c>
      <c r="Q7" s="5" t="s">
        <v>88</v>
      </c>
      <c r="R7" s="46">
        <v>0.01</v>
      </c>
      <c r="S7" s="37">
        <v>0.08</v>
      </c>
      <c r="T7" s="46">
        <v>0.08</v>
      </c>
      <c r="U7" s="46">
        <v>0.09</v>
      </c>
      <c r="V7" s="37">
        <v>0.08</v>
      </c>
      <c r="W7" s="46">
        <v>0.08</v>
      </c>
      <c r="X7" s="46">
        <v>0.09</v>
      </c>
      <c r="Y7" s="37">
        <v>0.08</v>
      </c>
      <c r="Z7" s="46">
        <v>0.08</v>
      </c>
      <c r="AA7" s="46">
        <v>0.09</v>
      </c>
      <c r="AB7" s="37">
        <v>0.08</v>
      </c>
      <c r="AC7" s="46">
        <v>0.08</v>
      </c>
      <c r="AD7" s="46">
        <v>0.09</v>
      </c>
      <c r="AE7" s="38" t="s">
        <v>328</v>
      </c>
      <c r="AF7" s="37">
        <v>0.08</v>
      </c>
      <c r="AG7" s="37">
        <f t="shared" ref="AG7:AG70" si="0">+AF7</f>
        <v>0.08</v>
      </c>
      <c r="AH7" s="6" t="s">
        <v>454</v>
      </c>
    </row>
    <row r="8" spans="2:38" ht="96.75" customHeight="1" x14ac:dyDescent="0.25">
      <c r="B8" s="5" t="s">
        <v>40</v>
      </c>
      <c r="C8" s="5" t="s">
        <v>41</v>
      </c>
      <c r="D8" s="5" t="s">
        <v>42</v>
      </c>
      <c r="E8" s="5" t="s">
        <v>43</v>
      </c>
      <c r="F8" s="5" t="s">
        <v>338</v>
      </c>
      <c r="G8" s="5" t="s">
        <v>302</v>
      </c>
      <c r="H8" s="5" t="s">
        <v>303</v>
      </c>
      <c r="I8" s="5" t="s">
        <v>304</v>
      </c>
      <c r="J8" s="5" t="s">
        <v>255</v>
      </c>
      <c r="K8" s="6" t="s">
        <v>140</v>
      </c>
      <c r="L8" s="6" t="s">
        <v>161</v>
      </c>
      <c r="M8" s="5" t="s">
        <v>44</v>
      </c>
      <c r="N8" s="7">
        <v>42745</v>
      </c>
      <c r="O8" s="7">
        <v>43100</v>
      </c>
      <c r="P8" s="5" t="s">
        <v>88</v>
      </c>
      <c r="Q8" s="5" t="s">
        <v>88</v>
      </c>
      <c r="R8" s="46">
        <v>0.01</v>
      </c>
      <c r="S8" s="37">
        <v>0.08</v>
      </c>
      <c r="T8" s="46">
        <v>0.08</v>
      </c>
      <c r="U8" s="46">
        <v>0.09</v>
      </c>
      <c r="V8" s="37">
        <v>0.08</v>
      </c>
      <c r="W8" s="46">
        <v>0.08</v>
      </c>
      <c r="X8" s="46">
        <v>0.09</v>
      </c>
      <c r="Y8" s="37">
        <v>0.08</v>
      </c>
      <c r="Z8" s="46">
        <v>0.08</v>
      </c>
      <c r="AA8" s="46">
        <v>0.09</v>
      </c>
      <c r="AB8" s="37">
        <v>0.08</v>
      </c>
      <c r="AC8" s="46">
        <v>0.08</v>
      </c>
      <c r="AD8" s="46">
        <v>0.09</v>
      </c>
      <c r="AE8" s="38" t="s">
        <v>328</v>
      </c>
      <c r="AF8" s="37">
        <v>0.08</v>
      </c>
      <c r="AG8" s="37">
        <f t="shared" si="0"/>
        <v>0.08</v>
      </c>
      <c r="AH8" s="6" t="s">
        <v>455</v>
      </c>
    </row>
    <row r="9" spans="2:38" ht="210" x14ac:dyDescent="0.25">
      <c r="B9" s="5" t="s">
        <v>40</v>
      </c>
      <c r="C9" s="5" t="s">
        <v>41</v>
      </c>
      <c r="D9" s="5" t="s">
        <v>42</v>
      </c>
      <c r="E9" s="5" t="s">
        <v>43</v>
      </c>
      <c r="F9" s="5" t="s">
        <v>338</v>
      </c>
      <c r="G9" s="5" t="s">
        <v>302</v>
      </c>
      <c r="H9" s="5" t="s">
        <v>303</v>
      </c>
      <c r="I9" s="5" t="s">
        <v>304</v>
      </c>
      <c r="J9" s="5" t="s">
        <v>256</v>
      </c>
      <c r="K9" s="6" t="s">
        <v>456</v>
      </c>
      <c r="L9" s="6" t="s">
        <v>161</v>
      </c>
      <c r="M9" s="5" t="s">
        <v>44</v>
      </c>
      <c r="N9" s="7">
        <v>42745</v>
      </c>
      <c r="O9" s="7">
        <v>43100</v>
      </c>
      <c r="P9" s="5" t="s">
        <v>88</v>
      </c>
      <c r="Q9" s="5" t="s">
        <v>93</v>
      </c>
      <c r="R9" s="46">
        <v>0.02</v>
      </c>
      <c r="S9" s="37">
        <v>0.08</v>
      </c>
      <c r="T9" s="46">
        <v>0.08</v>
      </c>
      <c r="U9" s="46">
        <v>0.09</v>
      </c>
      <c r="V9" s="37">
        <v>0.08</v>
      </c>
      <c r="W9" s="46">
        <v>0.08</v>
      </c>
      <c r="X9" s="46">
        <v>0.09</v>
      </c>
      <c r="Y9" s="37">
        <v>0.08</v>
      </c>
      <c r="Z9" s="46">
        <v>0.08</v>
      </c>
      <c r="AA9" s="46">
        <v>0.09</v>
      </c>
      <c r="AB9" s="37">
        <v>0.08</v>
      </c>
      <c r="AC9" s="46">
        <v>0.08</v>
      </c>
      <c r="AD9" s="46">
        <v>0.09</v>
      </c>
      <c r="AE9" s="38" t="s">
        <v>328</v>
      </c>
      <c r="AF9" s="37">
        <v>0.08</v>
      </c>
      <c r="AG9" s="37">
        <f t="shared" si="0"/>
        <v>0.08</v>
      </c>
      <c r="AH9" s="6" t="s">
        <v>457</v>
      </c>
    </row>
    <row r="10" spans="2:38" ht="120" x14ac:dyDescent="0.25">
      <c r="B10" s="5" t="s">
        <v>40</v>
      </c>
      <c r="C10" s="5" t="s">
        <v>41</v>
      </c>
      <c r="D10" s="5" t="s">
        <v>42</v>
      </c>
      <c r="E10" s="5" t="s">
        <v>43</v>
      </c>
      <c r="F10" s="5" t="s">
        <v>338</v>
      </c>
      <c r="G10" s="5" t="s">
        <v>302</v>
      </c>
      <c r="H10" s="5" t="s">
        <v>303</v>
      </c>
      <c r="I10" s="5" t="s">
        <v>304</v>
      </c>
      <c r="J10" s="5" t="s">
        <v>141</v>
      </c>
      <c r="K10" s="6" t="s">
        <v>142</v>
      </c>
      <c r="L10" s="6" t="s">
        <v>160</v>
      </c>
      <c r="M10" s="5" t="s">
        <v>44</v>
      </c>
      <c r="N10" s="7">
        <v>42887</v>
      </c>
      <c r="O10" s="7">
        <v>43100</v>
      </c>
      <c r="P10" s="5" t="s">
        <v>88</v>
      </c>
      <c r="Q10" s="5" t="s">
        <v>88</v>
      </c>
      <c r="R10" s="46">
        <v>0</v>
      </c>
      <c r="S10" s="37">
        <v>0.08</v>
      </c>
      <c r="T10" s="47">
        <v>0.08</v>
      </c>
      <c r="U10" s="47">
        <v>0.09</v>
      </c>
      <c r="V10" s="47">
        <v>0.08</v>
      </c>
      <c r="W10" s="47">
        <v>0.08</v>
      </c>
      <c r="X10" s="37">
        <v>0.09</v>
      </c>
      <c r="Y10" s="47">
        <v>0.08</v>
      </c>
      <c r="Z10" s="47">
        <v>0.08</v>
      </c>
      <c r="AA10" s="37">
        <v>0.09</v>
      </c>
      <c r="AB10" s="37">
        <v>0.08</v>
      </c>
      <c r="AC10" s="37">
        <v>0.08</v>
      </c>
      <c r="AD10" s="37">
        <v>0.09</v>
      </c>
      <c r="AE10" s="38" t="s">
        <v>328</v>
      </c>
      <c r="AF10" s="37">
        <v>0.08</v>
      </c>
      <c r="AG10" s="37">
        <f t="shared" si="0"/>
        <v>0.08</v>
      </c>
      <c r="AH10" s="6" t="s">
        <v>458</v>
      </c>
    </row>
    <row r="11" spans="2:38" ht="225" x14ac:dyDescent="0.25">
      <c r="B11" s="5" t="s">
        <v>40</v>
      </c>
      <c r="C11" s="5" t="s">
        <v>41</v>
      </c>
      <c r="D11" s="5" t="s">
        <v>42</v>
      </c>
      <c r="E11" s="5" t="s">
        <v>43</v>
      </c>
      <c r="F11" s="5" t="s">
        <v>338</v>
      </c>
      <c r="G11" s="5" t="s">
        <v>302</v>
      </c>
      <c r="H11" s="5" t="s">
        <v>303</v>
      </c>
      <c r="I11" s="5" t="s">
        <v>304</v>
      </c>
      <c r="J11" s="5" t="s">
        <v>143</v>
      </c>
      <c r="K11" s="6" t="s">
        <v>459</v>
      </c>
      <c r="L11" s="6" t="s">
        <v>213</v>
      </c>
      <c r="M11" s="5" t="s">
        <v>44</v>
      </c>
      <c r="N11" s="7">
        <v>42736</v>
      </c>
      <c r="O11" s="7">
        <v>43100</v>
      </c>
      <c r="P11" s="5" t="s">
        <v>88</v>
      </c>
      <c r="Q11" s="5" t="s">
        <v>93</v>
      </c>
      <c r="R11" s="46">
        <v>1.4999999999999999E-2</v>
      </c>
      <c r="S11" s="37">
        <v>0.08</v>
      </c>
      <c r="T11" s="46">
        <v>0.08</v>
      </c>
      <c r="U11" s="46">
        <v>0.09</v>
      </c>
      <c r="V11" s="46">
        <v>0.08</v>
      </c>
      <c r="W11" s="46">
        <v>0.08</v>
      </c>
      <c r="X11" s="37">
        <v>0.09</v>
      </c>
      <c r="Y11" s="46">
        <v>0.08</v>
      </c>
      <c r="Z11" s="46">
        <v>0.08</v>
      </c>
      <c r="AA11" s="37">
        <v>0.09</v>
      </c>
      <c r="AB11" s="37">
        <v>0.08</v>
      </c>
      <c r="AC11" s="37">
        <v>0.08</v>
      </c>
      <c r="AD11" s="37">
        <v>0.09</v>
      </c>
      <c r="AE11" s="38" t="s">
        <v>328</v>
      </c>
      <c r="AF11" s="37">
        <v>0.08</v>
      </c>
      <c r="AG11" s="37">
        <f t="shared" si="0"/>
        <v>0.08</v>
      </c>
      <c r="AH11" s="6" t="s">
        <v>460</v>
      </c>
    </row>
    <row r="12" spans="2:38" ht="90" x14ac:dyDescent="0.25">
      <c r="B12" s="5" t="s">
        <v>40</v>
      </c>
      <c r="C12" s="5" t="s">
        <v>41</v>
      </c>
      <c r="D12" s="5" t="s">
        <v>42</v>
      </c>
      <c r="E12" s="5" t="s">
        <v>43</v>
      </c>
      <c r="F12" s="5" t="s">
        <v>338</v>
      </c>
      <c r="G12" s="5" t="s">
        <v>302</v>
      </c>
      <c r="H12" s="5" t="s">
        <v>303</v>
      </c>
      <c r="I12" s="5" t="s">
        <v>304</v>
      </c>
      <c r="J12" s="5" t="s">
        <v>144</v>
      </c>
      <c r="K12" s="6" t="s">
        <v>461</v>
      </c>
      <c r="L12" s="6" t="s">
        <v>214</v>
      </c>
      <c r="M12" s="5" t="s">
        <v>44</v>
      </c>
      <c r="N12" s="7">
        <v>42856</v>
      </c>
      <c r="O12" s="7">
        <v>43070</v>
      </c>
      <c r="P12" s="5" t="s">
        <v>45</v>
      </c>
      <c r="Q12" s="5" t="s">
        <v>88</v>
      </c>
      <c r="R12" s="46">
        <v>0.01</v>
      </c>
      <c r="S12" s="37"/>
      <c r="T12" s="47"/>
      <c r="U12" s="47"/>
      <c r="V12" s="47"/>
      <c r="W12" s="46">
        <v>0.13</v>
      </c>
      <c r="X12" s="37">
        <v>0.12</v>
      </c>
      <c r="Y12" s="46">
        <v>0.13</v>
      </c>
      <c r="Z12" s="46">
        <v>0.12</v>
      </c>
      <c r="AA12" s="37">
        <v>0.13</v>
      </c>
      <c r="AB12" s="37">
        <v>0.12</v>
      </c>
      <c r="AC12" s="37">
        <v>0.13</v>
      </c>
      <c r="AD12" s="37">
        <v>0.12</v>
      </c>
      <c r="AE12" s="38" t="s">
        <v>328</v>
      </c>
      <c r="AF12" s="37">
        <v>0</v>
      </c>
      <c r="AG12" s="37">
        <f t="shared" si="0"/>
        <v>0</v>
      </c>
      <c r="AH12" s="6" t="s">
        <v>462</v>
      </c>
    </row>
    <row r="13" spans="2:38" ht="90" x14ac:dyDescent="0.25">
      <c r="B13" s="5" t="s">
        <v>40</v>
      </c>
      <c r="C13" s="5" t="s">
        <v>41</v>
      </c>
      <c r="D13" s="5" t="s">
        <v>42</v>
      </c>
      <c r="E13" s="5" t="s">
        <v>43</v>
      </c>
      <c r="F13" s="5" t="s">
        <v>338</v>
      </c>
      <c r="G13" s="5" t="s">
        <v>302</v>
      </c>
      <c r="H13" s="5" t="s">
        <v>303</v>
      </c>
      <c r="I13" s="5" t="s">
        <v>304</v>
      </c>
      <c r="J13" s="5" t="s">
        <v>145</v>
      </c>
      <c r="K13" s="6" t="s">
        <v>146</v>
      </c>
      <c r="L13" s="6" t="s">
        <v>161</v>
      </c>
      <c r="M13" s="5" t="s">
        <v>44</v>
      </c>
      <c r="N13" s="7">
        <v>42745</v>
      </c>
      <c r="O13" s="7">
        <v>43100</v>
      </c>
      <c r="P13" s="5" t="s">
        <v>88</v>
      </c>
      <c r="Q13" s="5" t="s">
        <v>88</v>
      </c>
      <c r="R13" s="46">
        <v>0.01</v>
      </c>
      <c r="S13" s="37">
        <v>0.08</v>
      </c>
      <c r="T13" s="46">
        <v>0.08</v>
      </c>
      <c r="U13" s="46">
        <v>0.09</v>
      </c>
      <c r="V13" s="37">
        <v>0.08</v>
      </c>
      <c r="W13" s="46">
        <v>0.08</v>
      </c>
      <c r="X13" s="46">
        <v>0.09</v>
      </c>
      <c r="Y13" s="37">
        <v>0.08</v>
      </c>
      <c r="Z13" s="46">
        <v>0.08</v>
      </c>
      <c r="AA13" s="46">
        <v>0.09</v>
      </c>
      <c r="AB13" s="37">
        <v>0.08</v>
      </c>
      <c r="AC13" s="46">
        <v>0.08</v>
      </c>
      <c r="AD13" s="46">
        <v>0.09</v>
      </c>
      <c r="AE13" s="38" t="s">
        <v>328</v>
      </c>
      <c r="AF13" s="37">
        <v>0.08</v>
      </c>
      <c r="AG13" s="37">
        <f t="shared" si="0"/>
        <v>0.08</v>
      </c>
      <c r="AH13" s="6" t="s">
        <v>463</v>
      </c>
    </row>
    <row r="14" spans="2:38" ht="120" x14ac:dyDescent="0.25">
      <c r="B14" s="5" t="s">
        <v>40</v>
      </c>
      <c r="C14" s="5" t="s">
        <v>41</v>
      </c>
      <c r="D14" s="5" t="s">
        <v>42</v>
      </c>
      <c r="E14" s="5" t="s">
        <v>43</v>
      </c>
      <c r="F14" s="5" t="s">
        <v>338</v>
      </c>
      <c r="G14" s="5" t="s">
        <v>302</v>
      </c>
      <c r="H14" s="5" t="s">
        <v>303</v>
      </c>
      <c r="I14" s="5" t="s">
        <v>304</v>
      </c>
      <c r="J14" s="5" t="s">
        <v>147</v>
      </c>
      <c r="K14" s="6" t="s">
        <v>464</v>
      </c>
      <c r="L14" s="6" t="s">
        <v>157</v>
      </c>
      <c r="M14" s="5" t="s">
        <v>44</v>
      </c>
      <c r="N14" s="7">
        <v>42736</v>
      </c>
      <c r="O14" s="7">
        <v>42887</v>
      </c>
      <c r="P14" s="5" t="s">
        <v>148</v>
      </c>
      <c r="Q14" s="5" t="s">
        <v>149</v>
      </c>
      <c r="R14" s="46">
        <v>0</v>
      </c>
      <c r="S14" s="37">
        <v>0.14000000000000001</v>
      </c>
      <c r="T14" s="47">
        <v>0.14000000000000001</v>
      </c>
      <c r="U14" s="47">
        <v>0.14000000000000001</v>
      </c>
      <c r="V14" s="37">
        <v>0.14000000000000001</v>
      </c>
      <c r="W14" s="37">
        <v>0.14000000000000001</v>
      </c>
      <c r="X14" s="37">
        <v>0.15</v>
      </c>
      <c r="Y14" s="37">
        <v>0.15</v>
      </c>
      <c r="Z14" s="47"/>
      <c r="AA14" s="37"/>
      <c r="AB14" s="37"/>
      <c r="AC14" s="37"/>
      <c r="AD14" s="37"/>
      <c r="AE14" s="38" t="s">
        <v>328</v>
      </c>
      <c r="AF14" s="37">
        <v>0.14000000000000001</v>
      </c>
      <c r="AG14" s="37">
        <f t="shared" si="0"/>
        <v>0.14000000000000001</v>
      </c>
      <c r="AH14" s="6" t="s">
        <v>465</v>
      </c>
    </row>
    <row r="15" spans="2:38" ht="90" x14ac:dyDescent="0.25">
      <c r="B15" s="5" t="s">
        <v>40</v>
      </c>
      <c r="C15" s="5" t="s">
        <v>41</v>
      </c>
      <c r="D15" s="5" t="s">
        <v>42</v>
      </c>
      <c r="E15" s="5" t="s">
        <v>43</v>
      </c>
      <c r="F15" s="5" t="s">
        <v>338</v>
      </c>
      <c r="G15" s="5" t="s">
        <v>302</v>
      </c>
      <c r="H15" s="5" t="s">
        <v>303</v>
      </c>
      <c r="I15" s="5" t="s">
        <v>304</v>
      </c>
      <c r="J15" s="5" t="s">
        <v>150</v>
      </c>
      <c r="K15" s="6" t="s">
        <v>151</v>
      </c>
      <c r="L15" s="6" t="s">
        <v>158</v>
      </c>
      <c r="M15" s="5" t="s">
        <v>44</v>
      </c>
      <c r="N15" s="7">
        <v>42736</v>
      </c>
      <c r="O15" s="7">
        <v>42840</v>
      </c>
      <c r="P15" s="5" t="s">
        <v>152</v>
      </c>
      <c r="Q15" s="5" t="s">
        <v>153</v>
      </c>
      <c r="R15" s="46">
        <v>0.02</v>
      </c>
      <c r="S15" s="37">
        <v>0.25</v>
      </c>
      <c r="T15" s="46">
        <v>0.25</v>
      </c>
      <c r="U15" s="46">
        <v>0.25</v>
      </c>
      <c r="V15" s="46">
        <v>0.25</v>
      </c>
      <c r="W15" s="47"/>
      <c r="X15" s="37"/>
      <c r="Y15" s="47"/>
      <c r="Z15" s="47"/>
      <c r="AA15" s="37"/>
      <c r="AB15" s="37"/>
      <c r="AC15" s="37"/>
      <c r="AD15" s="37"/>
      <c r="AE15" s="38" t="s">
        <v>328</v>
      </c>
      <c r="AF15" s="37">
        <v>0.25</v>
      </c>
      <c r="AG15" s="37">
        <f t="shared" si="0"/>
        <v>0.25</v>
      </c>
      <c r="AH15" s="6" t="s">
        <v>466</v>
      </c>
    </row>
    <row r="16" spans="2:38" ht="120" x14ac:dyDescent="0.25">
      <c r="B16" s="5" t="s">
        <v>40</v>
      </c>
      <c r="C16" s="5" t="s">
        <v>41</v>
      </c>
      <c r="D16" s="5" t="s">
        <v>42</v>
      </c>
      <c r="E16" s="5" t="s">
        <v>43</v>
      </c>
      <c r="F16" s="5" t="s">
        <v>338</v>
      </c>
      <c r="G16" s="5" t="s">
        <v>302</v>
      </c>
      <c r="H16" s="5" t="s">
        <v>303</v>
      </c>
      <c r="I16" s="5" t="s">
        <v>304</v>
      </c>
      <c r="J16" s="5" t="s">
        <v>154</v>
      </c>
      <c r="K16" s="6" t="s">
        <v>155</v>
      </c>
      <c r="L16" s="6" t="s">
        <v>159</v>
      </c>
      <c r="M16" s="5" t="s">
        <v>44</v>
      </c>
      <c r="N16" s="7">
        <v>42840</v>
      </c>
      <c r="O16" s="7">
        <v>42948</v>
      </c>
      <c r="P16" s="5" t="s">
        <v>156</v>
      </c>
      <c r="Q16" s="5" t="s">
        <v>88</v>
      </c>
      <c r="R16" s="46">
        <v>0.03</v>
      </c>
      <c r="S16" s="37"/>
      <c r="T16" s="47"/>
      <c r="U16" s="47"/>
      <c r="V16" s="47"/>
      <c r="W16" s="37">
        <v>0.25</v>
      </c>
      <c r="X16" s="46">
        <v>0.25</v>
      </c>
      <c r="Y16" s="46">
        <v>0.25</v>
      </c>
      <c r="Z16" s="46">
        <v>0.25</v>
      </c>
      <c r="AA16" s="37"/>
      <c r="AB16" s="37"/>
      <c r="AC16" s="37"/>
      <c r="AD16" s="37"/>
      <c r="AE16" s="38" t="s">
        <v>328</v>
      </c>
      <c r="AF16" s="37">
        <v>0</v>
      </c>
      <c r="AG16" s="37">
        <f t="shared" si="0"/>
        <v>0</v>
      </c>
      <c r="AH16" s="6" t="s">
        <v>467</v>
      </c>
    </row>
    <row r="17" spans="2:34" ht="116.25" customHeight="1" x14ac:dyDescent="0.25">
      <c r="B17" s="5" t="s">
        <v>40</v>
      </c>
      <c r="C17" s="5" t="s">
        <v>41</v>
      </c>
      <c r="D17" s="5" t="s">
        <v>42</v>
      </c>
      <c r="E17" s="5" t="s">
        <v>43</v>
      </c>
      <c r="F17" s="5" t="s">
        <v>51</v>
      </c>
      <c r="G17" s="5" t="s">
        <v>302</v>
      </c>
      <c r="H17" s="5" t="s">
        <v>303</v>
      </c>
      <c r="I17" s="5" t="s">
        <v>304</v>
      </c>
      <c r="J17" s="6" t="s">
        <v>215</v>
      </c>
      <c r="K17" s="6" t="s">
        <v>219</v>
      </c>
      <c r="L17" s="6" t="s">
        <v>216</v>
      </c>
      <c r="M17" s="5" t="s">
        <v>48</v>
      </c>
      <c r="N17" s="7">
        <v>42737</v>
      </c>
      <c r="O17" s="7">
        <v>42767</v>
      </c>
      <c r="P17" s="6" t="s">
        <v>96</v>
      </c>
      <c r="Q17" s="5" t="s">
        <v>218</v>
      </c>
      <c r="R17" s="46">
        <v>0.02</v>
      </c>
      <c r="S17" s="37">
        <v>0.5</v>
      </c>
      <c r="T17" s="46"/>
      <c r="U17" s="47"/>
      <c r="V17" s="47"/>
      <c r="W17" s="47">
        <v>0.2</v>
      </c>
      <c r="X17" s="37">
        <v>0.2</v>
      </c>
      <c r="Y17" s="47">
        <v>0.1</v>
      </c>
      <c r="Z17" s="47"/>
      <c r="AA17" s="37"/>
      <c r="AB17" s="37"/>
      <c r="AC17" s="37"/>
      <c r="AD17" s="37"/>
      <c r="AE17" s="38" t="s">
        <v>328</v>
      </c>
      <c r="AF17" s="37">
        <v>0.5</v>
      </c>
      <c r="AG17" s="37">
        <f t="shared" si="0"/>
        <v>0.5</v>
      </c>
      <c r="AH17" s="6" t="s">
        <v>367</v>
      </c>
    </row>
    <row r="18" spans="2:34" ht="116.25" customHeight="1" x14ac:dyDescent="0.25">
      <c r="B18" s="5" t="s">
        <v>40</v>
      </c>
      <c r="C18" s="5" t="s">
        <v>41</v>
      </c>
      <c r="D18" s="5" t="s">
        <v>42</v>
      </c>
      <c r="E18" s="5" t="s">
        <v>43</v>
      </c>
      <c r="F18" s="5" t="s">
        <v>51</v>
      </c>
      <c r="G18" s="5" t="s">
        <v>302</v>
      </c>
      <c r="H18" s="5" t="s">
        <v>303</v>
      </c>
      <c r="I18" s="5" t="s">
        <v>304</v>
      </c>
      <c r="J18" s="6" t="s">
        <v>368</v>
      </c>
      <c r="K18" s="6" t="s">
        <v>369</v>
      </c>
      <c r="L18" s="6" t="s">
        <v>217</v>
      </c>
      <c r="M18" s="5" t="s">
        <v>48</v>
      </c>
      <c r="N18" s="7">
        <v>42768</v>
      </c>
      <c r="O18" s="7">
        <v>42860</v>
      </c>
      <c r="P18" s="6" t="s">
        <v>45</v>
      </c>
      <c r="Q18" s="5" t="s">
        <v>218</v>
      </c>
      <c r="R18" s="46">
        <v>0.03</v>
      </c>
      <c r="S18" s="37"/>
      <c r="T18" s="46">
        <v>0.35</v>
      </c>
      <c r="U18" s="46">
        <v>0.35</v>
      </c>
      <c r="V18" s="46">
        <v>0.3</v>
      </c>
      <c r="W18" s="47"/>
      <c r="X18" s="37"/>
      <c r="Y18" s="47"/>
      <c r="Z18" s="47"/>
      <c r="AA18" s="37"/>
      <c r="AB18" s="37"/>
      <c r="AC18" s="37"/>
      <c r="AD18" s="37"/>
      <c r="AE18" s="38" t="s">
        <v>328</v>
      </c>
      <c r="AF18" s="37">
        <v>0</v>
      </c>
      <c r="AG18" s="37">
        <f t="shared" si="0"/>
        <v>0</v>
      </c>
      <c r="AH18" s="6" t="s">
        <v>370</v>
      </c>
    </row>
    <row r="19" spans="2:34" ht="90" x14ac:dyDescent="0.25">
      <c r="B19" s="5" t="s">
        <v>40</v>
      </c>
      <c r="C19" s="5" t="s">
        <v>41</v>
      </c>
      <c r="D19" s="5" t="s">
        <v>42</v>
      </c>
      <c r="E19" s="5" t="s">
        <v>43</v>
      </c>
      <c r="F19" s="5" t="s">
        <v>47</v>
      </c>
      <c r="G19" s="5" t="s">
        <v>302</v>
      </c>
      <c r="H19" s="5" t="s">
        <v>303</v>
      </c>
      <c r="I19" s="5" t="s">
        <v>304</v>
      </c>
      <c r="J19" s="6" t="s">
        <v>220</v>
      </c>
      <c r="K19" s="6" t="s">
        <v>371</v>
      </c>
      <c r="L19" s="6" t="s">
        <v>221</v>
      </c>
      <c r="M19" s="5" t="s">
        <v>48</v>
      </c>
      <c r="N19" s="7">
        <v>42747</v>
      </c>
      <c r="O19" s="7">
        <v>42786</v>
      </c>
      <c r="P19" s="6" t="s">
        <v>96</v>
      </c>
      <c r="Q19" s="5" t="s">
        <v>222</v>
      </c>
      <c r="R19" s="46">
        <v>0.02</v>
      </c>
      <c r="S19" s="37">
        <v>0.1</v>
      </c>
      <c r="T19" s="46">
        <v>0.2</v>
      </c>
      <c r="U19" s="47">
        <v>0.2</v>
      </c>
      <c r="V19" s="47">
        <v>0.5</v>
      </c>
      <c r="W19" s="47"/>
      <c r="X19" s="37"/>
      <c r="Y19" s="47"/>
      <c r="Z19" s="47"/>
      <c r="AA19" s="37"/>
      <c r="AB19" s="37"/>
      <c r="AC19" s="37"/>
      <c r="AD19" s="37"/>
      <c r="AE19" s="38" t="s">
        <v>328</v>
      </c>
      <c r="AF19" s="37">
        <v>0</v>
      </c>
      <c r="AG19" s="37">
        <f t="shared" si="0"/>
        <v>0</v>
      </c>
      <c r="AH19" s="48" t="s">
        <v>372</v>
      </c>
    </row>
    <row r="20" spans="2:34" ht="135" x14ac:dyDescent="0.25">
      <c r="B20" s="5" t="s">
        <v>40</v>
      </c>
      <c r="C20" s="5" t="s">
        <v>41</v>
      </c>
      <c r="D20" s="5" t="s">
        <v>42</v>
      </c>
      <c r="E20" s="5" t="s">
        <v>43</v>
      </c>
      <c r="F20" s="5" t="s">
        <v>47</v>
      </c>
      <c r="G20" s="5" t="s">
        <v>302</v>
      </c>
      <c r="H20" s="5" t="s">
        <v>303</v>
      </c>
      <c r="I20" s="5" t="s">
        <v>304</v>
      </c>
      <c r="J20" s="18" t="s">
        <v>224</v>
      </c>
      <c r="K20" s="6" t="s">
        <v>223</v>
      </c>
      <c r="L20" s="6" t="s">
        <v>216</v>
      </c>
      <c r="M20" s="5" t="s">
        <v>48</v>
      </c>
      <c r="N20" s="7">
        <v>42887</v>
      </c>
      <c r="O20" s="7">
        <v>43100</v>
      </c>
      <c r="P20" s="6" t="s">
        <v>226</v>
      </c>
      <c r="Q20" s="5" t="s">
        <v>88</v>
      </c>
      <c r="R20" s="46">
        <v>0.01</v>
      </c>
      <c r="S20" s="37"/>
      <c r="T20" s="46"/>
      <c r="U20" s="46"/>
      <c r="V20" s="46"/>
      <c r="W20" s="46"/>
      <c r="X20" s="37">
        <v>0.1</v>
      </c>
      <c r="Y20" s="46">
        <v>0.1</v>
      </c>
      <c r="Z20" s="46">
        <v>0.1</v>
      </c>
      <c r="AA20" s="37">
        <v>0.1</v>
      </c>
      <c r="AB20" s="37">
        <v>0.2</v>
      </c>
      <c r="AC20" s="37">
        <v>0.2</v>
      </c>
      <c r="AD20" s="37">
        <v>0.2</v>
      </c>
      <c r="AE20" s="38" t="s">
        <v>328</v>
      </c>
      <c r="AF20" s="37">
        <v>0</v>
      </c>
      <c r="AG20" s="37">
        <f t="shared" si="0"/>
        <v>0</v>
      </c>
      <c r="AH20" s="10" t="s">
        <v>373</v>
      </c>
    </row>
    <row r="21" spans="2:34" ht="135" x14ac:dyDescent="0.25">
      <c r="B21" s="5" t="s">
        <v>40</v>
      </c>
      <c r="C21" s="5" t="s">
        <v>41</v>
      </c>
      <c r="D21" s="5" t="s">
        <v>42</v>
      </c>
      <c r="E21" s="5" t="s">
        <v>43</v>
      </c>
      <c r="F21" s="5" t="s">
        <v>47</v>
      </c>
      <c r="G21" s="5" t="s">
        <v>302</v>
      </c>
      <c r="H21" s="5" t="s">
        <v>303</v>
      </c>
      <c r="I21" s="5" t="s">
        <v>304</v>
      </c>
      <c r="J21" s="18" t="s">
        <v>224</v>
      </c>
      <c r="K21" s="6" t="s">
        <v>225</v>
      </c>
      <c r="L21" s="6" t="s">
        <v>257</v>
      </c>
      <c r="M21" s="5" t="s">
        <v>48</v>
      </c>
      <c r="N21" s="7">
        <v>43070</v>
      </c>
      <c r="O21" s="7">
        <v>43100</v>
      </c>
      <c r="P21" s="6" t="s">
        <v>226</v>
      </c>
      <c r="Q21" s="5" t="s">
        <v>88</v>
      </c>
      <c r="R21" s="46">
        <v>0.01</v>
      </c>
      <c r="S21" s="38"/>
      <c r="T21" s="48"/>
      <c r="U21" s="48"/>
      <c r="V21" s="48"/>
      <c r="W21" s="48"/>
      <c r="X21" s="38"/>
      <c r="Y21" s="48"/>
      <c r="Z21" s="47"/>
      <c r="AA21" s="37"/>
      <c r="AB21" s="37"/>
      <c r="AC21" s="37"/>
      <c r="AD21" s="37">
        <v>1</v>
      </c>
      <c r="AE21" s="38" t="s">
        <v>328</v>
      </c>
      <c r="AF21" s="37">
        <v>0</v>
      </c>
      <c r="AG21" s="37">
        <f t="shared" si="0"/>
        <v>0</v>
      </c>
      <c r="AH21" s="6" t="s">
        <v>361</v>
      </c>
    </row>
    <row r="22" spans="2:34" ht="158.25" customHeight="1" x14ac:dyDescent="0.25">
      <c r="B22" s="5" t="s">
        <v>40</v>
      </c>
      <c r="C22" s="5" t="s">
        <v>41</v>
      </c>
      <c r="D22" s="5" t="s">
        <v>42</v>
      </c>
      <c r="E22" s="5" t="s">
        <v>43</v>
      </c>
      <c r="F22" s="5" t="s">
        <v>47</v>
      </c>
      <c r="G22" s="5" t="s">
        <v>306</v>
      </c>
      <c r="H22" s="5" t="s">
        <v>307</v>
      </c>
      <c r="I22" s="5" t="s">
        <v>308</v>
      </c>
      <c r="J22" s="6" t="s">
        <v>227</v>
      </c>
      <c r="K22" s="6" t="s">
        <v>228</v>
      </c>
      <c r="L22" s="6" t="s">
        <v>229</v>
      </c>
      <c r="M22" s="5" t="s">
        <v>48</v>
      </c>
      <c r="N22" s="7">
        <v>42794</v>
      </c>
      <c r="O22" s="7">
        <v>43100</v>
      </c>
      <c r="P22" s="6" t="s">
        <v>49</v>
      </c>
      <c r="Q22" s="5" t="s">
        <v>230</v>
      </c>
      <c r="R22" s="46">
        <v>0.02</v>
      </c>
      <c r="S22" s="37"/>
      <c r="T22" s="46">
        <v>0.1</v>
      </c>
      <c r="U22" s="46"/>
      <c r="V22" s="46">
        <v>0.2</v>
      </c>
      <c r="W22" s="46"/>
      <c r="X22" s="37">
        <v>0.2</v>
      </c>
      <c r="Y22" s="46"/>
      <c r="Z22" s="46">
        <v>0.2</v>
      </c>
      <c r="AA22" s="37">
        <v>0.1</v>
      </c>
      <c r="AB22" s="37"/>
      <c r="AC22" s="37"/>
      <c r="AD22" s="37">
        <v>0.2</v>
      </c>
      <c r="AE22" s="38" t="s">
        <v>328</v>
      </c>
      <c r="AF22" s="37">
        <v>0</v>
      </c>
      <c r="AG22" s="37">
        <f t="shared" si="0"/>
        <v>0</v>
      </c>
      <c r="AH22" s="6" t="s">
        <v>362</v>
      </c>
    </row>
    <row r="23" spans="2:34" ht="135" x14ac:dyDescent="0.25">
      <c r="B23" s="5" t="s">
        <v>40</v>
      </c>
      <c r="C23" s="5" t="s">
        <v>41</v>
      </c>
      <c r="D23" s="5" t="s">
        <v>42</v>
      </c>
      <c r="E23" s="5" t="s">
        <v>43</v>
      </c>
      <c r="F23" s="5" t="s">
        <v>50</v>
      </c>
      <c r="G23" s="5" t="s">
        <v>302</v>
      </c>
      <c r="H23" s="5" t="s">
        <v>303</v>
      </c>
      <c r="I23" s="5" t="s">
        <v>304</v>
      </c>
      <c r="J23" s="6" t="s">
        <v>363</v>
      </c>
      <c r="K23" s="6" t="s">
        <v>374</v>
      </c>
      <c r="L23" s="6" t="s">
        <v>234</v>
      </c>
      <c r="M23" s="5" t="s">
        <v>48</v>
      </c>
      <c r="N23" s="7">
        <v>42765</v>
      </c>
      <c r="O23" s="7">
        <v>43100</v>
      </c>
      <c r="P23" s="6" t="s">
        <v>237</v>
      </c>
      <c r="Q23" s="5" t="s">
        <v>238</v>
      </c>
      <c r="R23" s="46">
        <v>0.12</v>
      </c>
      <c r="S23" s="37">
        <v>0.1</v>
      </c>
      <c r="T23" s="47"/>
      <c r="U23" s="47">
        <v>0.2</v>
      </c>
      <c r="V23" s="47"/>
      <c r="W23" s="47">
        <v>0.2</v>
      </c>
      <c r="X23" s="37"/>
      <c r="Y23" s="47">
        <v>0.1</v>
      </c>
      <c r="Z23" s="47"/>
      <c r="AA23" s="37">
        <v>0.2</v>
      </c>
      <c r="AB23" s="37"/>
      <c r="AC23" s="37">
        <v>0.2</v>
      </c>
      <c r="AD23" s="37"/>
      <c r="AE23" s="38" t="s">
        <v>328</v>
      </c>
      <c r="AF23" s="37">
        <v>0.1</v>
      </c>
      <c r="AG23" s="37">
        <f t="shared" si="0"/>
        <v>0.1</v>
      </c>
      <c r="AH23" s="6" t="s">
        <v>364</v>
      </c>
    </row>
    <row r="24" spans="2:34" ht="90" x14ac:dyDescent="0.25">
      <c r="B24" s="5" t="s">
        <v>40</v>
      </c>
      <c r="C24" s="5" t="s">
        <v>41</v>
      </c>
      <c r="D24" s="5" t="s">
        <v>42</v>
      </c>
      <c r="E24" s="5" t="s">
        <v>43</v>
      </c>
      <c r="F24" s="5" t="s">
        <v>50</v>
      </c>
      <c r="G24" s="5" t="s">
        <v>302</v>
      </c>
      <c r="H24" s="5" t="s">
        <v>303</v>
      </c>
      <c r="I24" s="5" t="s">
        <v>304</v>
      </c>
      <c r="J24" s="6" t="s">
        <v>231</v>
      </c>
      <c r="K24" s="6" t="s">
        <v>232</v>
      </c>
      <c r="L24" s="6" t="s">
        <v>235</v>
      </c>
      <c r="M24" s="5" t="s">
        <v>48</v>
      </c>
      <c r="N24" s="7">
        <v>42736</v>
      </c>
      <c r="O24" s="7">
        <v>43100</v>
      </c>
      <c r="P24" s="6" t="s">
        <v>45</v>
      </c>
      <c r="Q24" s="5" t="s">
        <v>88</v>
      </c>
      <c r="R24" s="46">
        <v>0.06</v>
      </c>
      <c r="S24" s="37">
        <v>0.1</v>
      </c>
      <c r="T24" s="46"/>
      <c r="U24" s="46">
        <v>0.2</v>
      </c>
      <c r="V24" s="46"/>
      <c r="W24" s="46">
        <v>0.2</v>
      </c>
      <c r="X24" s="37"/>
      <c r="Y24" s="46">
        <v>0.1</v>
      </c>
      <c r="Z24" s="46"/>
      <c r="AA24" s="37">
        <v>0.2</v>
      </c>
      <c r="AB24" s="37"/>
      <c r="AC24" s="37">
        <v>0.2</v>
      </c>
      <c r="AD24" s="37"/>
      <c r="AE24" s="38" t="s">
        <v>328</v>
      </c>
      <c r="AF24" s="37">
        <v>0.1</v>
      </c>
      <c r="AG24" s="37">
        <f t="shared" si="0"/>
        <v>0.1</v>
      </c>
      <c r="AH24" s="10" t="s">
        <v>365</v>
      </c>
    </row>
    <row r="25" spans="2:34" ht="90" x14ac:dyDescent="0.25">
      <c r="B25" s="5" t="s">
        <v>40</v>
      </c>
      <c r="C25" s="5" t="s">
        <v>41</v>
      </c>
      <c r="D25" s="5" t="s">
        <v>42</v>
      </c>
      <c r="E25" s="5" t="s">
        <v>43</v>
      </c>
      <c r="F25" s="5" t="s">
        <v>50</v>
      </c>
      <c r="G25" s="5" t="s">
        <v>302</v>
      </c>
      <c r="H25" s="5" t="s">
        <v>303</v>
      </c>
      <c r="I25" s="5" t="s">
        <v>304</v>
      </c>
      <c r="J25" s="6" t="s">
        <v>258</v>
      </c>
      <c r="K25" s="6" t="s">
        <v>233</v>
      </c>
      <c r="L25" s="6" t="s">
        <v>236</v>
      </c>
      <c r="M25" s="5" t="s">
        <v>48</v>
      </c>
      <c r="N25" s="7">
        <v>42736</v>
      </c>
      <c r="O25" s="7">
        <v>42923</v>
      </c>
      <c r="P25" s="6" t="s">
        <v>45</v>
      </c>
      <c r="Q25" s="5" t="s">
        <v>88</v>
      </c>
      <c r="R25" s="46">
        <v>0.06</v>
      </c>
      <c r="S25" s="37">
        <v>0.1</v>
      </c>
      <c r="T25" s="46"/>
      <c r="U25" s="46">
        <v>0.2</v>
      </c>
      <c r="V25" s="46"/>
      <c r="W25" s="46">
        <v>0.2</v>
      </c>
      <c r="X25" s="37">
        <v>0.2</v>
      </c>
      <c r="Y25" s="46">
        <v>0.3</v>
      </c>
      <c r="Z25" s="46"/>
      <c r="AA25" s="37"/>
      <c r="AB25" s="37"/>
      <c r="AC25" s="37"/>
      <c r="AD25" s="37"/>
      <c r="AE25" s="38" t="s">
        <v>328</v>
      </c>
      <c r="AF25" s="37">
        <v>0.1</v>
      </c>
      <c r="AG25" s="37">
        <f t="shared" si="0"/>
        <v>0.1</v>
      </c>
      <c r="AH25" s="6" t="s">
        <v>366</v>
      </c>
    </row>
    <row r="26" spans="2:34" ht="207.75" customHeight="1" x14ac:dyDescent="0.25">
      <c r="B26" s="5" t="s">
        <v>40</v>
      </c>
      <c r="C26" s="5" t="s">
        <v>41</v>
      </c>
      <c r="D26" s="5" t="s">
        <v>42</v>
      </c>
      <c r="E26" s="5" t="s">
        <v>43</v>
      </c>
      <c r="F26" s="5" t="s">
        <v>52</v>
      </c>
      <c r="G26" s="5" t="s">
        <v>302</v>
      </c>
      <c r="H26" s="5" t="s">
        <v>303</v>
      </c>
      <c r="I26" s="5" t="s">
        <v>305</v>
      </c>
      <c r="J26" s="5" t="s">
        <v>94</v>
      </c>
      <c r="K26" s="6" t="s">
        <v>322</v>
      </c>
      <c r="L26" s="6" t="s">
        <v>95</v>
      </c>
      <c r="M26" s="5" t="s">
        <v>46</v>
      </c>
      <c r="N26" s="7">
        <v>42767</v>
      </c>
      <c r="O26" s="7">
        <v>43100</v>
      </c>
      <c r="P26" s="6" t="s">
        <v>96</v>
      </c>
      <c r="Q26" s="6" t="s">
        <v>97</v>
      </c>
      <c r="R26" s="46">
        <v>0.1</v>
      </c>
      <c r="S26" s="37">
        <v>0.03</v>
      </c>
      <c r="T26" s="46">
        <v>0.05</v>
      </c>
      <c r="U26" s="46">
        <v>0.05</v>
      </c>
      <c r="V26" s="46">
        <v>0.1</v>
      </c>
      <c r="W26" s="46">
        <v>0.1</v>
      </c>
      <c r="X26" s="46">
        <v>0.1</v>
      </c>
      <c r="Y26" s="46">
        <v>0.1</v>
      </c>
      <c r="Z26" s="46">
        <v>0.1</v>
      </c>
      <c r="AA26" s="46">
        <v>0.1</v>
      </c>
      <c r="AB26" s="46">
        <v>0.1</v>
      </c>
      <c r="AC26" s="46">
        <v>0.1</v>
      </c>
      <c r="AD26" s="46">
        <v>7.0000000000000007E-2</v>
      </c>
      <c r="AE26" s="39" t="s">
        <v>328</v>
      </c>
      <c r="AF26" s="37">
        <v>0.03</v>
      </c>
      <c r="AG26" s="37">
        <f t="shared" si="0"/>
        <v>0.03</v>
      </c>
      <c r="AH26" s="6" t="s">
        <v>382</v>
      </c>
    </row>
    <row r="27" spans="2:34" ht="118.5" customHeight="1" x14ac:dyDescent="0.25">
      <c r="B27" s="5" t="s">
        <v>40</v>
      </c>
      <c r="C27" s="5" t="s">
        <v>41</v>
      </c>
      <c r="D27" s="5" t="s">
        <v>42</v>
      </c>
      <c r="E27" s="5" t="s">
        <v>43</v>
      </c>
      <c r="F27" s="5" t="s">
        <v>52</v>
      </c>
      <c r="G27" s="5" t="s">
        <v>302</v>
      </c>
      <c r="H27" s="5" t="s">
        <v>303</v>
      </c>
      <c r="I27" s="5" t="s">
        <v>305</v>
      </c>
      <c r="J27" s="5" t="s">
        <v>98</v>
      </c>
      <c r="K27" s="6" t="s">
        <v>99</v>
      </c>
      <c r="L27" s="6" t="s">
        <v>100</v>
      </c>
      <c r="M27" s="5" t="s">
        <v>46</v>
      </c>
      <c r="N27" s="7">
        <v>42826</v>
      </c>
      <c r="O27" s="7">
        <v>43100</v>
      </c>
      <c r="P27" s="6" t="s">
        <v>96</v>
      </c>
      <c r="Q27" s="6" t="s">
        <v>97</v>
      </c>
      <c r="R27" s="46">
        <v>7.0000000000000007E-2</v>
      </c>
      <c r="S27" s="37"/>
      <c r="T27" s="47"/>
      <c r="U27" s="47"/>
      <c r="V27" s="46">
        <v>0.05</v>
      </c>
      <c r="W27" s="46">
        <v>0.1</v>
      </c>
      <c r="X27" s="37">
        <v>0.1</v>
      </c>
      <c r="Y27" s="46">
        <v>0.1</v>
      </c>
      <c r="Z27" s="46">
        <v>0.1</v>
      </c>
      <c r="AA27" s="37">
        <v>0.15</v>
      </c>
      <c r="AB27" s="37">
        <v>0.15</v>
      </c>
      <c r="AC27" s="37">
        <v>0.15</v>
      </c>
      <c r="AD27" s="37">
        <v>0.1</v>
      </c>
      <c r="AE27" s="38" t="s">
        <v>328</v>
      </c>
      <c r="AF27" s="37"/>
      <c r="AG27" s="37">
        <f t="shared" si="0"/>
        <v>0</v>
      </c>
      <c r="AH27" s="6"/>
    </row>
    <row r="28" spans="2:34" ht="90" x14ac:dyDescent="0.25">
      <c r="B28" s="5" t="s">
        <v>40</v>
      </c>
      <c r="C28" s="5" t="s">
        <v>41</v>
      </c>
      <c r="D28" s="5" t="s">
        <v>42</v>
      </c>
      <c r="E28" s="5" t="s">
        <v>43</v>
      </c>
      <c r="F28" s="5" t="s">
        <v>52</v>
      </c>
      <c r="G28" s="5" t="s">
        <v>302</v>
      </c>
      <c r="H28" s="5" t="s">
        <v>303</v>
      </c>
      <c r="I28" s="5" t="s">
        <v>305</v>
      </c>
      <c r="J28" s="5" t="s">
        <v>101</v>
      </c>
      <c r="K28" s="6" t="s">
        <v>102</v>
      </c>
      <c r="L28" s="6" t="s">
        <v>103</v>
      </c>
      <c r="M28" s="5" t="s">
        <v>46</v>
      </c>
      <c r="N28" s="7">
        <v>42826</v>
      </c>
      <c r="O28" s="7">
        <v>43100</v>
      </c>
      <c r="P28" s="6" t="s">
        <v>96</v>
      </c>
      <c r="Q28" s="6" t="s">
        <v>104</v>
      </c>
      <c r="R28" s="46">
        <v>0.08</v>
      </c>
      <c r="S28" s="37">
        <v>0.02</v>
      </c>
      <c r="T28" s="47">
        <v>0.04</v>
      </c>
      <c r="U28" s="47">
        <v>0.06</v>
      </c>
      <c r="V28" s="46">
        <v>0.08</v>
      </c>
      <c r="W28" s="46">
        <v>0.1</v>
      </c>
      <c r="X28" s="37">
        <v>0.1</v>
      </c>
      <c r="Y28" s="46">
        <v>0.1</v>
      </c>
      <c r="Z28" s="46">
        <v>0.1</v>
      </c>
      <c r="AA28" s="37">
        <v>0.1</v>
      </c>
      <c r="AB28" s="37">
        <v>0.1</v>
      </c>
      <c r="AC28" s="37">
        <v>0.1</v>
      </c>
      <c r="AD28" s="37">
        <v>0.1</v>
      </c>
      <c r="AE28" s="38" t="s">
        <v>328</v>
      </c>
      <c r="AF28" s="37">
        <v>0.02</v>
      </c>
      <c r="AG28" s="37">
        <f t="shared" si="0"/>
        <v>0.02</v>
      </c>
      <c r="AH28" s="6" t="s">
        <v>383</v>
      </c>
    </row>
    <row r="29" spans="2:34" ht="118.5" customHeight="1" x14ac:dyDescent="0.25">
      <c r="B29" s="5" t="s">
        <v>40</v>
      </c>
      <c r="C29" s="5" t="s">
        <v>41</v>
      </c>
      <c r="D29" s="5" t="s">
        <v>42</v>
      </c>
      <c r="E29" s="5" t="s">
        <v>43</v>
      </c>
      <c r="F29" s="5" t="s">
        <v>52</v>
      </c>
      <c r="G29" s="5" t="s">
        <v>324</v>
      </c>
      <c r="H29" s="5" t="s">
        <v>325</v>
      </c>
      <c r="I29" s="5" t="s">
        <v>323</v>
      </c>
      <c r="J29" s="5" t="s">
        <v>105</v>
      </c>
      <c r="K29" s="6" t="s">
        <v>106</v>
      </c>
      <c r="L29" s="6" t="s">
        <v>107</v>
      </c>
      <c r="M29" s="5" t="s">
        <v>46</v>
      </c>
      <c r="N29" s="7">
        <v>42745</v>
      </c>
      <c r="O29" s="7">
        <v>43100</v>
      </c>
      <c r="P29" s="6" t="s">
        <v>96</v>
      </c>
      <c r="Q29" s="6" t="s">
        <v>108</v>
      </c>
      <c r="R29" s="46">
        <v>0.08</v>
      </c>
      <c r="S29" s="37">
        <v>0.04</v>
      </c>
      <c r="T29" s="47">
        <v>0.06</v>
      </c>
      <c r="U29" s="47">
        <v>0.08</v>
      </c>
      <c r="V29" s="47">
        <v>0.08</v>
      </c>
      <c r="W29" s="47">
        <v>0.08</v>
      </c>
      <c r="X29" s="37">
        <v>0.08</v>
      </c>
      <c r="Y29" s="47">
        <v>0.08</v>
      </c>
      <c r="Z29" s="47">
        <v>0.08</v>
      </c>
      <c r="AA29" s="37">
        <v>0.1</v>
      </c>
      <c r="AB29" s="37">
        <v>0.1</v>
      </c>
      <c r="AC29" s="37">
        <v>0.1</v>
      </c>
      <c r="AD29" s="37">
        <v>0.12</v>
      </c>
      <c r="AE29" s="38" t="s">
        <v>328</v>
      </c>
      <c r="AF29" s="37">
        <v>0.04</v>
      </c>
      <c r="AG29" s="37">
        <f t="shared" si="0"/>
        <v>0.04</v>
      </c>
      <c r="AH29" s="6" t="s">
        <v>384</v>
      </c>
    </row>
    <row r="30" spans="2:34" ht="90" x14ac:dyDescent="0.25">
      <c r="B30" s="5" t="s">
        <v>40</v>
      </c>
      <c r="C30" s="5" t="s">
        <v>41</v>
      </c>
      <c r="D30" s="5" t="s">
        <v>42</v>
      </c>
      <c r="E30" s="5" t="s">
        <v>43</v>
      </c>
      <c r="F30" s="5" t="s">
        <v>52</v>
      </c>
      <c r="G30" s="5" t="s">
        <v>302</v>
      </c>
      <c r="H30" s="5" t="s">
        <v>303</v>
      </c>
      <c r="I30" s="5" t="s">
        <v>305</v>
      </c>
      <c r="J30" s="5" t="s">
        <v>109</v>
      </c>
      <c r="K30" s="6" t="s">
        <v>110</v>
      </c>
      <c r="L30" s="6" t="s">
        <v>111</v>
      </c>
      <c r="M30" s="5" t="s">
        <v>46</v>
      </c>
      <c r="N30" s="7">
        <v>42658</v>
      </c>
      <c r="O30" s="7">
        <v>43100</v>
      </c>
      <c r="P30" s="6" t="s">
        <v>96</v>
      </c>
      <c r="Q30" s="6" t="s">
        <v>112</v>
      </c>
      <c r="R30" s="46">
        <v>0.02</v>
      </c>
      <c r="S30" s="37">
        <v>0.01</v>
      </c>
      <c r="T30" s="47"/>
      <c r="U30" s="47"/>
      <c r="V30" s="47">
        <v>0.04</v>
      </c>
      <c r="W30" s="47"/>
      <c r="X30" s="37"/>
      <c r="Y30" s="47"/>
      <c r="Z30" s="46">
        <v>0.1</v>
      </c>
      <c r="AA30" s="37">
        <v>0.2</v>
      </c>
      <c r="AB30" s="37">
        <v>0.2</v>
      </c>
      <c r="AC30" s="37">
        <v>0.2</v>
      </c>
      <c r="AD30" s="37">
        <v>0.25</v>
      </c>
      <c r="AE30" s="38" t="s">
        <v>328</v>
      </c>
      <c r="AF30" s="37">
        <v>0.01</v>
      </c>
      <c r="AG30" s="37">
        <f t="shared" si="0"/>
        <v>0.01</v>
      </c>
      <c r="AH30" s="6" t="s">
        <v>385</v>
      </c>
    </row>
    <row r="31" spans="2:34" ht="409.5" x14ac:dyDescent="0.25">
      <c r="B31" s="5" t="s">
        <v>40</v>
      </c>
      <c r="C31" s="5" t="s">
        <v>41</v>
      </c>
      <c r="D31" s="5" t="s">
        <v>42</v>
      </c>
      <c r="E31" s="5" t="s">
        <v>43</v>
      </c>
      <c r="F31" s="5" t="s">
        <v>52</v>
      </c>
      <c r="G31" s="5" t="s">
        <v>302</v>
      </c>
      <c r="H31" s="5" t="s">
        <v>303</v>
      </c>
      <c r="I31" s="5" t="s">
        <v>305</v>
      </c>
      <c r="J31" s="5" t="s">
        <v>113</v>
      </c>
      <c r="K31" s="6" t="s">
        <v>114</v>
      </c>
      <c r="L31" s="6" t="s">
        <v>115</v>
      </c>
      <c r="M31" s="5" t="s">
        <v>46</v>
      </c>
      <c r="N31" s="7">
        <v>42826</v>
      </c>
      <c r="O31" s="7">
        <v>43100</v>
      </c>
      <c r="P31" s="6" t="s">
        <v>116</v>
      </c>
      <c r="Q31" s="6" t="s">
        <v>117</v>
      </c>
      <c r="R31" s="46">
        <v>0.08</v>
      </c>
      <c r="S31" s="37"/>
      <c r="T31" s="47"/>
      <c r="U31" s="47"/>
      <c r="V31" s="46">
        <v>0.05</v>
      </c>
      <c r="W31" s="46">
        <v>0.1</v>
      </c>
      <c r="X31" s="37">
        <v>0.1</v>
      </c>
      <c r="Y31" s="46">
        <v>0.1</v>
      </c>
      <c r="Z31" s="46">
        <v>0.1</v>
      </c>
      <c r="AA31" s="37">
        <v>0.1</v>
      </c>
      <c r="AB31" s="37">
        <v>0.1</v>
      </c>
      <c r="AC31" s="37">
        <v>0.1</v>
      </c>
      <c r="AD31" s="37">
        <v>0.25</v>
      </c>
      <c r="AE31" s="38" t="s">
        <v>328</v>
      </c>
      <c r="AF31" s="37"/>
      <c r="AG31" s="37">
        <f t="shared" si="0"/>
        <v>0</v>
      </c>
      <c r="AH31" s="6"/>
    </row>
    <row r="32" spans="2:34" ht="180" x14ac:dyDescent="0.25">
      <c r="B32" s="5" t="s">
        <v>40</v>
      </c>
      <c r="C32" s="5" t="s">
        <v>41</v>
      </c>
      <c r="D32" s="5" t="s">
        <v>42</v>
      </c>
      <c r="E32" s="5" t="s">
        <v>43</v>
      </c>
      <c r="F32" s="5" t="s">
        <v>52</v>
      </c>
      <c r="G32" s="5" t="s">
        <v>302</v>
      </c>
      <c r="H32" s="5" t="s">
        <v>303</v>
      </c>
      <c r="I32" s="5" t="s">
        <v>305</v>
      </c>
      <c r="J32" s="5" t="s">
        <v>118</v>
      </c>
      <c r="K32" s="6" t="s">
        <v>119</v>
      </c>
      <c r="L32" s="6" t="s">
        <v>120</v>
      </c>
      <c r="M32" s="5" t="s">
        <v>46</v>
      </c>
      <c r="N32" s="7">
        <v>42948</v>
      </c>
      <c r="O32" s="7">
        <v>43100</v>
      </c>
      <c r="P32" s="6"/>
      <c r="Q32" s="6"/>
      <c r="R32" s="46">
        <v>0.08</v>
      </c>
      <c r="S32" s="37"/>
      <c r="T32" s="47"/>
      <c r="U32" s="47"/>
      <c r="V32" s="46"/>
      <c r="W32" s="46"/>
      <c r="X32" s="37"/>
      <c r="Y32" s="46"/>
      <c r="Z32" s="46">
        <v>0.05</v>
      </c>
      <c r="AA32" s="37">
        <v>0.1</v>
      </c>
      <c r="AB32" s="37">
        <v>0.2</v>
      </c>
      <c r="AC32" s="37">
        <v>0.3</v>
      </c>
      <c r="AD32" s="37">
        <v>0.35</v>
      </c>
      <c r="AE32" s="38" t="s">
        <v>328</v>
      </c>
      <c r="AF32" s="37"/>
      <c r="AG32" s="37">
        <f t="shared" si="0"/>
        <v>0</v>
      </c>
      <c r="AH32" s="6"/>
    </row>
    <row r="33" spans="2:34" ht="90" x14ac:dyDescent="0.25">
      <c r="B33" s="5" t="s">
        <v>40</v>
      </c>
      <c r="C33" s="5" t="s">
        <v>54</v>
      </c>
      <c r="D33" s="5" t="s">
        <v>42</v>
      </c>
      <c r="E33" s="5" t="s">
        <v>55</v>
      </c>
      <c r="F33" s="5" t="s">
        <v>56</v>
      </c>
      <c r="G33" s="5" t="s">
        <v>302</v>
      </c>
      <c r="H33" s="5" t="s">
        <v>309</v>
      </c>
      <c r="I33" s="5" t="s">
        <v>310</v>
      </c>
      <c r="J33" s="32" t="s">
        <v>162</v>
      </c>
      <c r="K33" s="6" t="s">
        <v>339</v>
      </c>
      <c r="L33" s="6" t="s">
        <v>259</v>
      </c>
      <c r="M33" s="5" t="s">
        <v>57</v>
      </c>
      <c r="N33" s="7">
        <v>42795</v>
      </c>
      <c r="O33" s="7">
        <v>42916</v>
      </c>
      <c r="P33" s="6" t="s">
        <v>260</v>
      </c>
      <c r="Q33" s="6" t="s">
        <v>88</v>
      </c>
      <c r="R33" s="46">
        <v>0.2</v>
      </c>
      <c r="S33" s="37"/>
      <c r="T33" s="46"/>
      <c r="U33" s="46">
        <v>0.25</v>
      </c>
      <c r="V33" s="46">
        <v>0.25</v>
      </c>
      <c r="W33" s="46">
        <v>0.25</v>
      </c>
      <c r="X33" s="37">
        <v>0.25</v>
      </c>
      <c r="Y33" s="46"/>
      <c r="Z33" s="46"/>
      <c r="AA33" s="37"/>
      <c r="AB33" s="46"/>
      <c r="AC33" s="46"/>
      <c r="AD33" s="37"/>
      <c r="AE33" s="38" t="s">
        <v>328</v>
      </c>
      <c r="AF33" s="37">
        <f>+S33</f>
        <v>0</v>
      </c>
      <c r="AG33" s="37">
        <f t="shared" si="0"/>
        <v>0</v>
      </c>
      <c r="AH33" s="6" t="s">
        <v>438</v>
      </c>
    </row>
    <row r="34" spans="2:34" ht="180" x14ac:dyDescent="0.25">
      <c r="B34" s="5" t="s">
        <v>40</v>
      </c>
      <c r="C34" s="5" t="s">
        <v>54</v>
      </c>
      <c r="D34" s="5" t="s">
        <v>42</v>
      </c>
      <c r="E34" s="5" t="s">
        <v>55</v>
      </c>
      <c r="F34" s="5" t="s">
        <v>58</v>
      </c>
      <c r="G34" s="5" t="s">
        <v>302</v>
      </c>
      <c r="H34" s="5" t="s">
        <v>309</v>
      </c>
      <c r="I34" s="5" t="s">
        <v>311</v>
      </c>
      <c r="J34" s="255" t="s">
        <v>163</v>
      </c>
      <c r="K34" s="6" t="s">
        <v>164</v>
      </c>
      <c r="L34" s="6" t="s">
        <v>261</v>
      </c>
      <c r="M34" s="5" t="s">
        <v>57</v>
      </c>
      <c r="N34" s="7">
        <v>42736</v>
      </c>
      <c r="O34" s="7">
        <v>43100</v>
      </c>
      <c r="P34" s="6" t="s">
        <v>262</v>
      </c>
      <c r="Q34" s="6" t="s">
        <v>88</v>
      </c>
      <c r="R34" s="46">
        <v>0</v>
      </c>
      <c r="S34" s="37">
        <v>0.08</v>
      </c>
      <c r="T34" s="46">
        <v>0.08</v>
      </c>
      <c r="U34" s="46">
        <v>0.08</v>
      </c>
      <c r="V34" s="46">
        <v>0.08</v>
      </c>
      <c r="W34" s="46">
        <v>0.08</v>
      </c>
      <c r="X34" s="37">
        <v>0.08</v>
      </c>
      <c r="Y34" s="46">
        <v>0.08</v>
      </c>
      <c r="Z34" s="46">
        <v>0.08</v>
      </c>
      <c r="AA34" s="37">
        <v>0.08</v>
      </c>
      <c r="AB34" s="46">
        <v>0.09</v>
      </c>
      <c r="AC34" s="46">
        <v>0.09</v>
      </c>
      <c r="AD34" s="37">
        <v>0.1</v>
      </c>
      <c r="AE34" s="38" t="s">
        <v>328</v>
      </c>
      <c r="AF34" s="37">
        <f t="shared" ref="AF34:AF39" si="1">+S34</f>
        <v>0.08</v>
      </c>
      <c r="AG34" s="37">
        <f t="shared" si="0"/>
        <v>0.08</v>
      </c>
      <c r="AH34" s="34" t="s">
        <v>439</v>
      </c>
    </row>
    <row r="35" spans="2:34" ht="114" x14ac:dyDescent="0.25">
      <c r="B35" s="5" t="s">
        <v>40</v>
      </c>
      <c r="C35" s="5" t="s">
        <v>54</v>
      </c>
      <c r="D35" s="5" t="s">
        <v>42</v>
      </c>
      <c r="E35" s="5" t="s">
        <v>55</v>
      </c>
      <c r="F35" s="5" t="s">
        <v>58</v>
      </c>
      <c r="G35" s="5" t="s">
        <v>302</v>
      </c>
      <c r="H35" s="5" t="s">
        <v>309</v>
      </c>
      <c r="I35" s="5" t="s">
        <v>311</v>
      </c>
      <c r="J35" s="257"/>
      <c r="K35" s="6" t="s">
        <v>165</v>
      </c>
      <c r="L35" s="6" t="s">
        <v>263</v>
      </c>
      <c r="M35" s="5" t="s">
        <v>57</v>
      </c>
      <c r="N35" s="7">
        <v>42736</v>
      </c>
      <c r="O35" s="7">
        <v>43100</v>
      </c>
      <c r="P35" s="6" t="s">
        <v>260</v>
      </c>
      <c r="Q35" s="6" t="s">
        <v>88</v>
      </c>
      <c r="R35" s="46">
        <v>0.05</v>
      </c>
      <c r="S35" s="37">
        <v>0.08</v>
      </c>
      <c r="T35" s="46">
        <v>0.08</v>
      </c>
      <c r="U35" s="46">
        <v>0.08</v>
      </c>
      <c r="V35" s="46">
        <v>0.08</v>
      </c>
      <c r="W35" s="46">
        <v>0.08</v>
      </c>
      <c r="X35" s="37">
        <v>0.08</v>
      </c>
      <c r="Y35" s="46">
        <v>0.08</v>
      </c>
      <c r="Z35" s="46">
        <v>0.08</v>
      </c>
      <c r="AA35" s="37">
        <v>0.08</v>
      </c>
      <c r="AB35" s="46">
        <v>0.09</v>
      </c>
      <c r="AC35" s="46">
        <v>0.09</v>
      </c>
      <c r="AD35" s="37">
        <v>0.1</v>
      </c>
      <c r="AE35" s="38" t="s">
        <v>328</v>
      </c>
      <c r="AF35" s="37">
        <f t="shared" si="1"/>
        <v>0.08</v>
      </c>
      <c r="AG35" s="37">
        <f t="shared" si="0"/>
        <v>0.08</v>
      </c>
      <c r="AH35" s="10" t="s">
        <v>440</v>
      </c>
    </row>
    <row r="36" spans="2:34" ht="156.75" x14ac:dyDescent="0.25">
      <c r="B36" s="5" t="s">
        <v>40</v>
      </c>
      <c r="C36" s="5" t="s">
        <v>58</v>
      </c>
      <c r="D36" s="5" t="s">
        <v>42</v>
      </c>
      <c r="E36" s="5" t="s">
        <v>55</v>
      </c>
      <c r="F36" s="5" t="s">
        <v>56</v>
      </c>
      <c r="G36" s="5" t="s">
        <v>302</v>
      </c>
      <c r="H36" s="5" t="s">
        <v>309</v>
      </c>
      <c r="I36" s="5" t="s">
        <v>311</v>
      </c>
      <c r="J36" s="255" t="s">
        <v>326</v>
      </c>
      <c r="K36" s="6" t="s">
        <v>166</v>
      </c>
      <c r="L36" s="6" t="s">
        <v>264</v>
      </c>
      <c r="M36" s="5" t="s">
        <v>57</v>
      </c>
      <c r="N36" s="7">
        <v>42736</v>
      </c>
      <c r="O36" s="7">
        <v>43100</v>
      </c>
      <c r="P36" s="6" t="s">
        <v>260</v>
      </c>
      <c r="Q36" s="6" t="s">
        <v>265</v>
      </c>
      <c r="R36" s="46">
        <v>0.05</v>
      </c>
      <c r="S36" s="37">
        <v>0.08</v>
      </c>
      <c r="T36" s="47">
        <v>0.08</v>
      </c>
      <c r="U36" s="47">
        <v>0.08</v>
      </c>
      <c r="V36" s="47">
        <v>0.08</v>
      </c>
      <c r="W36" s="47">
        <v>0.08</v>
      </c>
      <c r="X36" s="37">
        <v>0.08</v>
      </c>
      <c r="Y36" s="47">
        <v>0.08</v>
      </c>
      <c r="Z36" s="47">
        <v>0.08</v>
      </c>
      <c r="AA36" s="37">
        <v>0.08</v>
      </c>
      <c r="AB36" s="46">
        <v>0.09</v>
      </c>
      <c r="AC36" s="46">
        <v>0.09</v>
      </c>
      <c r="AD36" s="37">
        <v>0.1</v>
      </c>
      <c r="AE36" s="38" t="s">
        <v>328</v>
      </c>
      <c r="AF36" s="37">
        <f t="shared" si="1"/>
        <v>0.08</v>
      </c>
      <c r="AG36" s="37">
        <f t="shared" si="0"/>
        <v>0.08</v>
      </c>
      <c r="AH36" s="35" t="s">
        <v>441</v>
      </c>
    </row>
    <row r="37" spans="2:34" ht="90" x14ac:dyDescent="0.25">
      <c r="B37" s="5" t="s">
        <v>59</v>
      </c>
      <c r="C37" s="5" t="s">
        <v>58</v>
      </c>
      <c r="D37" s="5" t="s">
        <v>42</v>
      </c>
      <c r="E37" s="5" t="s">
        <v>55</v>
      </c>
      <c r="F37" s="5" t="s">
        <v>56</v>
      </c>
      <c r="G37" s="5" t="s">
        <v>302</v>
      </c>
      <c r="H37" s="5" t="s">
        <v>309</v>
      </c>
      <c r="I37" s="5" t="s">
        <v>311</v>
      </c>
      <c r="J37" s="256"/>
      <c r="K37" s="6" t="s">
        <v>167</v>
      </c>
      <c r="L37" s="6" t="s">
        <v>266</v>
      </c>
      <c r="M37" s="5" t="s">
        <v>57</v>
      </c>
      <c r="N37" s="7">
        <v>42795</v>
      </c>
      <c r="O37" s="7">
        <v>43100</v>
      </c>
      <c r="P37" s="6" t="s">
        <v>260</v>
      </c>
      <c r="Q37" s="6" t="s">
        <v>267</v>
      </c>
      <c r="R37" s="46">
        <v>0.3</v>
      </c>
      <c r="S37" s="37"/>
      <c r="T37" s="46"/>
      <c r="U37" s="46">
        <v>0.1</v>
      </c>
      <c r="V37" s="46">
        <v>0.1</v>
      </c>
      <c r="W37" s="46">
        <v>0.1</v>
      </c>
      <c r="X37" s="37">
        <v>0.1</v>
      </c>
      <c r="Y37" s="46">
        <v>0.1</v>
      </c>
      <c r="Z37" s="46">
        <v>0.1</v>
      </c>
      <c r="AA37" s="37">
        <v>0.1</v>
      </c>
      <c r="AB37" s="46">
        <v>0.1</v>
      </c>
      <c r="AC37" s="46">
        <v>0.1</v>
      </c>
      <c r="AD37" s="37">
        <v>0.1</v>
      </c>
      <c r="AE37" s="38" t="s">
        <v>328</v>
      </c>
      <c r="AF37" s="37">
        <f t="shared" si="1"/>
        <v>0</v>
      </c>
      <c r="AG37" s="37">
        <f t="shared" si="0"/>
        <v>0</v>
      </c>
      <c r="AH37" s="35" t="s">
        <v>442</v>
      </c>
    </row>
    <row r="38" spans="2:34" ht="120" x14ac:dyDescent="0.25">
      <c r="B38" s="5" t="s">
        <v>59</v>
      </c>
      <c r="C38" s="5" t="s">
        <v>58</v>
      </c>
      <c r="D38" s="5" t="s">
        <v>42</v>
      </c>
      <c r="E38" s="5" t="s">
        <v>55</v>
      </c>
      <c r="F38" s="5" t="s">
        <v>168</v>
      </c>
      <c r="G38" s="5" t="s">
        <v>302</v>
      </c>
      <c r="H38" s="5" t="s">
        <v>309</v>
      </c>
      <c r="I38" s="5" t="s">
        <v>311</v>
      </c>
      <c r="J38" s="255" t="s">
        <v>169</v>
      </c>
      <c r="K38" s="6" t="s">
        <v>170</v>
      </c>
      <c r="L38" s="6" t="s">
        <v>268</v>
      </c>
      <c r="M38" s="5" t="s">
        <v>57</v>
      </c>
      <c r="N38" s="7">
        <v>42736</v>
      </c>
      <c r="O38" s="7">
        <v>43100</v>
      </c>
      <c r="P38" s="6" t="s">
        <v>260</v>
      </c>
      <c r="Q38" s="6" t="s">
        <v>88</v>
      </c>
      <c r="R38" s="46">
        <v>0.3</v>
      </c>
      <c r="S38" s="37"/>
      <c r="T38" s="46">
        <v>0.09</v>
      </c>
      <c r="U38" s="46">
        <v>0.09</v>
      </c>
      <c r="V38" s="46">
        <v>0.09</v>
      </c>
      <c r="W38" s="46">
        <v>0.09</v>
      </c>
      <c r="X38" s="37">
        <v>0.09</v>
      </c>
      <c r="Y38" s="46">
        <v>0.09</v>
      </c>
      <c r="Z38" s="46">
        <v>0.09</v>
      </c>
      <c r="AA38" s="37">
        <v>0.09</v>
      </c>
      <c r="AB38" s="37">
        <v>0.09</v>
      </c>
      <c r="AC38" s="37">
        <v>0.09</v>
      </c>
      <c r="AD38" s="37">
        <v>0.1</v>
      </c>
      <c r="AE38" s="38" t="s">
        <v>328</v>
      </c>
      <c r="AF38" s="37">
        <f t="shared" si="1"/>
        <v>0</v>
      </c>
      <c r="AG38" s="37">
        <f t="shared" si="0"/>
        <v>0</v>
      </c>
      <c r="AH38" s="35" t="s">
        <v>443</v>
      </c>
    </row>
    <row r="39" spans="2:34" ht="120" x14ac:dyDescent="0.25">
      <c r="B39" s="5" t="s">
        <v>59</v>
      </c>
      <c r="C39" s="5" t="s">
        <v>58</v>
      </c>
      <c r="D39" s="5" t="s">
        <v>42</v>
      </c>
      <c r="E39" s="5" t="s">
        <v>55</v>
      </c>
      <c r="F39" s="5" t="s">
        <v>168</v>
      </c>
      <c r="G39" s="5" t="s">
        <v>302</v>
      </c>
      <c r="H39" s="5" t="s">
        <v>309</v>
      </c>
      <c r="I39" s="5" t="s">
        <v>311</v>
      </c>
      <c r="J39" s="256"/>
      <c r="K39" s="6" t="s">
        <v>171</v>
      </c>
      <c r="L39" s="6" t="s">
        <v>268</v>
      </c>
      <c r="M39" s="5" t="s">
        <v>57</v>
      </c>
      <c r="N39" s="7">
        <v>42736</v>
      </c>
      <c r="O39" s="7">
        <v>43100</v>
      </c>
      <c r="P39" s="6" t="s">
        <v>260</v>
      </c>
      <c r="Q39" s="6" t="s">
        <v>88</v>
      </c>
      <c r="R39" s="46">
        <v>0.1</v>
      </c>
      <c r="S39" s="37">
        <v>0.08</v>
      </c>
      <c r="T39" s="46">
        <v>0.08</v>
      </c>
      <c r="U39" s="46">
        <v>0.08</v>
      </c>
      <c r="V39" s="46">
        <v>0.08</v>
      </c>
      <c r="W39" s="46">
        <v>0.08</v>
      </c>
      <c r="X39" s="37">
        <v>0.08</v>
      </c>
      <c r="Y39" s="46">
        <v>0.08</v>
      </c>
      <c r="Z39" s="46">
        <v>0.08</v>
      </c>
      <c r="AA39" s="37">
        <v>0.08</v>
      </c>
      <c r="AB39" s="37">
        <v>0.09</v>
      </c>
      <c r="AC39" s="37">
        <v>0.09</v>
      </c>
      <c r="AD39" s="37">
        <v>0.1</v>
      </c>
      <c r="AE39" s="38" t="s">
        <v>328</v>
      </c>
      <c r="AF39" s="37">
        <f t="shared" si="1"/>
        <v>0.08</v>
      </c>
      <c r="AG39" s="37">
        <f t="shared" si="0"/>
        <v>0.08</v>
      </c>
      <c r="AH39" s="35" t="s">
        <v>444</v>
      </c>
    </row>
    <row r="40" spans="2:34" ht="120" x14ac:dyDescent="0.25">
      <c r="B40" s="5" t="s">
        <v>59</v>
      </c>
      <c r="C40" s="5" t="s">
        <v>60</v>
      </c>
      <c r="D40" s="5" t="s">
        <v>61</v>
      </c>
      <c r="E40" s="5" t="s">
        <v>62</v>
      </c>
      <c r="F40" s="5" t="s">
        <v>63</v>
      </c>
      <c r="G40" s="5" t="s">
        <v>302</v>
      </c>
      <c r="H40" s="5" t="s">
        <v>312</v>
      </c>
      <c r="I40" s="6" t="s">
        <v>312</v>
      </c>
      <c r="J40" s="258" t="s">
        <v>172</v>
      </c>
      <c r="K40" s="29" t="s">
        <v>173</v>
      </c>
      <c r="L40" s="29" t="s">
        <v>269</v>
      </c>
      <c r="M40" s="31" t="s">
        <v>57</v>
      </c>
      <c r="N40" s="7">
        <v>42736</v>
      </c>
      <c r="O40" s="7">
        <v>43100</v>
      </c>
      <c r="P40" s="6" t="s">
        <v>260</v>
      </c>
      <c r="Q40" s="29" t="s">
        <v>270</v>
      </c>
      <c r="R40" s="8">
        <v>0</v>
      </c>
      <c r="S40" s="9">
        <v>0.08</v>
      </c>
      <c r="T40" s="8">
        <v>0.08</v>
      </c>
      <c r="U40" s="8">
        <v>0.08</v>
      </c>
      <c r="V40" s="8">
        <v>0.08</v>
      </c>
      <c r="W40" s="8">
        <v>0.08</v>
      </c>
      <c r="X40" s="9">
        <v>0.08</v>
      </c>
      <c r="Y40" s="8">
        <v>0.08</v>
      </c>
      <c r="Z40" s="8">
        <v>0.08</v>
      </c>
      <c r="AA40" s="9">
        <v>0.08</v>
      </c>
      <c r="AB40" s="9">
        <v>0.09</v>
      </c>
      <c r="AC40" s="9">
        <v>0.09</v>
      </c>
      <c r="AD40" s="9">
        <v>0.1</v>
      </c>
      <c r="AE40" s="28" t="s">
        <v>328</v>
      </c>
      <c r="AF40" s="9">
        <v>0.08</v>
      </c>
      <c r="AG40" s="37">
        <f t="shared" si="0"/>
        <v>0.08</v>
      </c>
      <c r="AH40" s="35" t="s">
        <v>482</v>
      </c>
    </row>
    <row r="41" spans="2:34" ht="120" x14ac:dyDescent="0.25">
      <c r="B41" s="5" t="s">
        <v>59</v>
      </c>
      <c r="C41" s="5" t="s">
        <v>60</v>
      </c>
      <c r="D41" s="5" t="s">
        <v>61</v>
      </c>
      <c r="E41" s="5" t="s">
        <v>62</v>
      </c>
      <c r="F41" s="5" t="s">
        <v>63</v>
      </c>
      <c r="G41" s="5" t="s">
        <v>302</v>
      </c>
      <c r="H41" s="5" t="s">
        <v>312</v>
      </c>
      <c r="I41" s="6" t="s">
        <v>312</v>
      </c>
      <c r="J41" s="259"/>
      <c r="K41" s="29" t="s">
        <v>171</v>
      </c>
      <c r="L41" s="29" t="s">
        <v>271</v>
      </c>
      <c r="M41" s="31" t="s">
        <v>57</v>
      </c>
      <c r="N41" s="7">
        <v>42736</v>
      </c>
      <c r="O41" s="7">
        <v>43100</v>
      </c>
      <c r="P41" s="6" t="s">
        <v>260</v>
      </c>
      <c r="Q41" s="29"/>
      <c r="R41" s="8">
        <v>1</v>
      </c>
      <c r="S41" s="9">
        <v>0.08</v>
      </c>
      <c r="T41" s="8">
        <v>0.08</v>
      </c>
      <c r="U41" s="8">
        <v>0.08</v>
      </c>
      <c r="V41" s="8">
        <v>0.08</v>
      </c>
      <c r="W41" s="8">
        <v>0.08</v>
      </c>
      <c r="X41" s="9">
        <v>0.08</v>
      </c>
      <c r="Y41" s="8">
        <v>0.08</v>
      </c>
      <c r="Z41" s="8">
        <v>0.08</v>
      </c>
      <c r="AA41" s="9">
        <v>0.08</v>
      </c>
      <c r="AB41" s="9">
        <v>0.09</v>
      </c>
      <c r="AC41" s="9">
        <v>0.09</v>
      </c>
      <c r="AD41" s="9">
        <v>0.1</v>
      </c>
      <c r="AE41" s="28" t="s">
        <v>328</v>
      </c>
      <c r="AF41" s="9">
        <v>0.08</v>
      </c>
      <c r="AG41" s="37">
        <f t="shared" si="0"/>
        <v>0.08</v>
      </c>
      <c r="AH41" s="35" t="s">
        <v>483</v>
      </c>
    </row>
    <row r="42" spans="2:34" ht="120" x14ac:dyDescent="0.25">
      <c r="B42" s="5" t="s">
        <v>59</v>
      </c>
      <c r="C42" s="5" t="s">
        <v>60</v>
      </c>
      <c r="D42" s="5" t="s">
        <v>61</v>
      </c>
      <c r="E42" s="5" t="s">
        <v>62</v>
      </c>
      <c r="F42" s="5" t="s">
        <v>63</v>
      </c>
      <c r="G42" s="5" t="s">
        <v>302</v>
      </c>
      <c r="H42" s="5" t="s">
        <v>312</v>
      </c>
      <c r="I42" s="6" t="s">
        <v>312</v>
      </c>
      <c r="J42" s="260"/>
      <c r="K42" s="29" t="s">
        <v>174</v>
      </c>
      <c r="L42" s="29" t="s">
        <v>272</v>
      </c>
      <c r="M42" s="31" t="s">
        <v>57</v>
      </c>
      <c r="N42" s="7">
        <v>42887</v>
      </c>
      <c r="O42" s="7">
        <v>43100</v>
      </c>
      <c r="P42" s="6" t="s">
        <v>260</v>
      </c>
      <c r="Q42" s="29"/>
      <c r="R42" s="8">
        <v>0</v>
      </c>
      <c r="S42" s="9"/>
      <c r="T42" s="8"/>
      <c r="U42" s="8"/>
      <c r="V42" s="8"/>
      <c r="W42" s="8"/>
      <c r="X42" s="9">
        <v>0.5</v>
      </c>
      <c r="Y42" s="8"/>
      <c r="Z42" s="8"/>
      <c r="AA42" s="9"/>
      <c r="AB42" s="9"/>
      <c r="AC42" s="9"/>
      <c r="AD42" s="9">
        <v>0.5</v>
      </c>
      <c r="AE42" s="28" t="s">
        <v>328</v>
      </c>
      <c r="AF42" s="9">
        <v>0</v>
      </c>
      <c r="AG42" s="37">
        <f t="shared" si="0"/>
        <v>0</v>
      </c>
      <c r="AH42" s="10" t="s">
        <v>484</v>
      </c>
    </row>
    <row r="43" spans="2:34" ht="331.5" x14ac:dyDescent="0.25">
      <c r="B43" s="5" t="s">
        <v>64</v>
      </c>
      <c r="C43" s="5" t="s">
        <v>65</v>
      </c>
      <c r="D43" s="5" t="s">
        <v>66</v>
      </c>
      <c r="E43" s="5" t="s">
        <v>67</v>
      </c>
      <c r="F43" s="5" t="s">
        <v>69</v>
      </c>
      <c r="G43" s="5" t="s">
        <v>313</v>
      </c>
      <c r="H43" s="5" t="s">
        <v>81</v>
      </c>
      <c r="I43" s="5" t="s">
        <v>315</v>
      </c>
      <c r="J43" s="5" t="s">
        <v>239</v>
      </c>
      <c r="K43" s="15" t="s">
        <v>240</v>
      </c>
      <c r="L43" s="6" t="s">
        <v>241</v>
      </c>
      <c r="M43" s="5" t="s">
        <v>49</v>
      </c>
      <c r="N43" s="7">
        <v>42740</v>
      </c>
      <c r="O43" s="7">
        <v>43100</v>
      </c>
      <c r="P43" s="6" t="s">
        <v>242</v>
      </c>
      <c r="Q43" s="6" t="s">
        <v>243</v>
      </c>
      <c r="R43" s="46">
        <v>0.02</v>
      </c>
      <c r="S43" s="37">
        <v>0.08</v>
      </c>
      <c r="T43" s="46">
        <v>0.08</v>
      </c>
      <c r="U43" s="46">
        <v>0.08</v>
      </c>
      <c r="V43" s="46">
        <v>0.09</v>
      </c>
      <c r="W43" s="46">
        <v>0.08</v>
      </c>
      <c r="X43" s="37">
        <v>0.08</v>
      </c>
      <c r="Y43" s="46">
        <v>0.08</v>
      </c>
      <c r="Z43" s="46">
        <v>0.09</v>
      </c>
      <c r="AA43" s="37">
        <v>0.08</v>
      </c>
      <c r="AB43" s="46">
        <v>0.09</v>
      </c>
      <c r="AC43" s="46">
        <v>0.08</v>
      </c>
      <c r="AD43" s="37">
        <v>0.09</v>
      </c>
      <c r="AE43" s="40" t="s">
        <v>328</v>
      </c>
      <c r="AF43" s="41">
        <v>0.08</v>
      </c>
      <c r="AG43" s="37">
        <f t="shared" si="0"/>
        <v>0.08</v>
      </c>
      <c r="AH43" s="42" t="s">
        <v>423</v>
      </c>
    </row>
    <row r="44" spans="2:34" ht="357.75" customHeight="1" x14ac:dyDescent="0.25">
      <c r="B44" s="5" t="s">
        <v>64</v>
      </c>
      <c r="C44" s="5" t="s">
        <v>65</v>
      </c>
      <c r="D44" s="5" t="s">
        <v>66</v>
      </c>
      <c r="E44" s="5" t="s">
        <v>67</v>
      </c>
      <c r="F44" s="5" t="s">
        <v>69</v>
      </c>
      <c r="G44" s="5" t="s">
        <v>313</v>
      </c>
      <c r="H44" s="5" t="s">
        <v>81</v>
      </c>
      <c r="I44" s="5" t="s">
        <v>315</v>
      </c>
      <c r="J44" s="5" t="s">
        <v>244</v>
      </c>
      <c r="K44" s="15" t="s">
        <v>245</v>
      </c>
      <c r="L44" s="6" t="s">
        <v>246</v>
      </c>
      <c r="M44" s="5" t="s">
        <v>49</v>
      </c>
      <c r="N44" s="7">
        <v>42740</v>
      </c>
      <c r="O44" s="7">
        <v>43100</v>
      </c>
      <c r="P44" s="6" t="s">
        <v>242</v>
      </c>
      <c r="Q44" s="6" t="s">
        <v>247</v>
      </c>
      <c r="R44" s="46">
        <v>0.03</v>
      </c>
      <c r="S44" s="37">
        <v>0.08</v>
      </c>
      <c r="T44" s="46">
        <v>0.08</v>
      </c>
      <c r="U44" s="46">
        <v>0.08</v>
      </c>
      <c r="V44" s="46">
        <v>0.09</v>
      </c>
      <c r="W44" s="46">
        <v>0.08</v>
      </c>
      <c r="X44" s="37">
        <v>0.08</v>
      </c>
      <c r="Y44" s="46">
        <v>0.08</v>
      </c>
      <c r="Z44" s="46">
        <v>0.09</v>
      </c>
      <c r="AA44" s="37">
        <v>0.08</v>
      </c>
      <c r="AB44" s="46">
        <v>0.09</v>
      </c>
      <c r="AC44" s="46">
        <v>0.08</v>
      </c>
      <c r="AD44" s="37">
        <v>0.09</v>
      </c>
      <c r="AE44" s="40" t="s">
        <v>328</v>
      </c>
      <c r="AF44" s="41">
        <v>0.08</v>
      </c>
      <c r="AG44" s="37">
        <f t="shared" si="0"/>
        <v>0.08</v>
      </c>
      <c r="AH44" s="42" t="s">
        <v>424</v>
      </c>
    </row>
    <row r="45" spans="2:34" ht="408" x14ac:dyDescent="0.25">
      <c r="B45" s="5" t="s">
        <v>64</v>
      </c>
      <c r="C45" s="5" t="s">
        <v>65</v>
      </c>
      <c r="D45" s="5" t="s">
        <v>66</v>
      </c>
      <c r="E45" s="5" t="s">
        <v>67</v>
      </c>
      <c r="F45" s="5" t="s">
        <v>69</v>
      </c>
      <c r="G45" s="5" t="s">
        <v>313</v>
      </c>
      <c r="H45" s="5" t="s">
        <v>81</v>
      </c>
      <c r="I45" s="5" t="s">
        <v>315</v>
      </c>
      <c r="J45" s="5" t="s">
        <v>248</v>
      </c>
      <c r="K45" s="15" t="s">
        <v>249</v>
      </c>
      <c r="L45" s="6" t="s">
        <v>250</v>
      </c>
      <c r="M45" s="5" t="s">
        <v>49</v>
      </c>
      <c r="N45" s="7">
        <v>42740</v>
      </c>
      <c r="O45" s="7">
        <v>43100</v>
      </c>
      <c r="P45" s="6" t="s">
        <v>242</v>
      </c>
      <c r="Q45" s="6" t="s">
        <v>251</v>
      </c>
      <c r="R45" s="46">
        <v>0.02</v>
      </c>
      <c r="S45" s="37">
        <v>0.08</v>
      </c>
      <c r="T45" s="46">
        <v>0.08</v>
      </c>
      <c r="U45" s="46">
        <v>0.08</v>
      </c>
      <c r="V45" s="46">
        <v>0.09</v>
      </c>
      <c r="W45" s="46">
        <v>0.08</v>
      </c>
      <c r="X45" s="37">
        <v>0.08</v>
      </c>
      <c r="Y45" s="46">
        <v>0.08</v>
      </c>
      <c r="Z45" s="46">
        <v>0.09</v>
      </c>
      <c r="AA45" s="37">
        <v>0.08</v>
      </c>
      <c r="AB45" s="46">
        <v>0.09</v>
      </c>
      <c r="AC45" s="46">
        <v>0.08</v>
      </c>
      <c r="AD45" s="37">
        <v>0.09</v>
      </c>
      <c r="AE45" s="40" t="s">
        <v>328</v>
      </c>
      <c r="AF45" s="41">
        <v>0.08</v>
      </c>
      <c r="AG45" s="37">
        <f t="shared" si="0"/>
        <v>0.08</v>
      </c>
      <c r="AH45" s="42" t="s">
        <v>401</v>
      </c>
    </row>
    <row r="46" spans="2:34" ht="382.5" x14ac:dyDescent="0.25">
      <c r="B46" s="5" t="s">
        <v>64</v>
      </c>
      <c r="C46" s="5" t="s">
        <v>65</v>
      </c>
      <c r="D46" s="5" t="s">
        <v>66</v>
      </c>
      <c r="E46" s="5" t="s">
        <v>67</v>
      </c>
      <c r="F46" s="5" t="s">
        <v>69</v>
      </c>
      <c r="G46" s="5" t="s">
        <v>313</v>
      </c>
      <c r="H46" s="5" t="s">
        <v>81</v>
      </c>
      <c r="I46" s="5" t="s">
        <v>315</v>
      </c>
      <c r="J46" s="5" t="s">
        <v>252</v>
      </c>
      <c r="K46" s="15" t="s">
        <v>253</v>
      </c>
      <c r="L46" s="6" t="s">
        <v>254</v>
      </c>
      <c r="M46" s="5" t="s">
        <v>49</v>
      </c>
      <c r="N46" s="7">
        <v>42740</v>
      </c>
      <c r="O46" s="7">
        <v>43100</v>
      </c>
      <c r="P46" s="6" t="s">
        <v>242</v>
      </c>
      <c r="Q46" s="6" t="s">
        <v>251</v>
      </c>
      <c r="R46" s="46">
        <v>0.02</v>
      </c>
      <c r="S46" s="37">
        <v>0.08</v>
      </c>
      <c r="T46" s="46">
        <v>0.08</v>
      </c>
      <c r="U46" s="46">
        <v>0.08</v>
      </c>
      <c r="V46" s="46">
        <v>0.09</v>
      </c>
      <c r="W46" s="46">
        <v>0.08</v>
      </c>
      <c r="X46" s="37">
        <v>0.08</v>
      </c>
      <c r="Y46" s="46">
        <v>0.08</v>
      </c>
      <c r="Z46" s="46">
        <v>0.09</v>
      </c>
      <c r="AA46" s="37">
        <v>0.08</v>
      </c>
      <c r="AB46" s="46">
        <v>0.09</v>
      </c>
      <c r="AC46" s="46">
        <v>0.08</v>
      </c>
      <c r="AD46" s="37">
        <v>0.09</v>
      </c>
      <c r="AE46" s="40" t="s">
        <v>328</v>
      </c>
      <c r="AF46" s="41">
        <v>0.08</v>
      </c>
      <c r="AG46" s="37">
        <f t="shared" si="0"/>
        <v>0.08</v>
      </c>
      <c r="AH46" s="42" t="s">
        <v>425</v>
      </c>
    </row>
    <row r="47" spans="2:34" ht="105" x14ac:dyDescent="0.25">
      <c r="B47" s="5" t="s">
        <v>64</v>
      </c>
      <c r="C47" s="5" t="s">
        <v>65</v>
      </c>
      <c r="D47" s="5" t="s">
        <v>66</v>
      </c>
      <c r="E47" s="5" t="s">
        <v>67</v>
      </c>
      <c r="F47" s="5" t="s">
        <v>75</v>
      </c>
      <c r="G47" s="5" t="s">
        <v>314</v>
      </c>
      <c r="H47" s="5" t="s">
        <v>81</v>
      </c>
      <c r="I47" s="5" t="s">
        <v>316</v>
      </c>
      <c r="J47" s="255" t="s">
        <v>134</v>
      </c>
      <c r="K47" s="6" t="s">
        <v>273</v>
      </c>
      <c r="L47" s="6" t="s">
        <v>274</v>
      </c>
      <c r="M47" s="5" t="s">
        <v>70</v>
      </c>
      <c r="N47" s="7">
        <v>42887</v>
      </c>
      <c r="O47" s="7">
        <v>43100</v>
      </c>
      <c r="P47" s="6" t="s">
        <v>88</v>
      </c>
      <c r="Q47" s="6" t="s">
        <v>88</v>
      </c>
      <c r="R47" s="46">
        <v>0.02</v>
      </c>
      <c r="S47" s="37"/>
      <c r="T47" s="46"/>
      <c r="U47" s="46"/>
      <c r="V47" s="46"/>
      <c r="W47" s="46"/>
      <c r="X47" s="37">
        <v>0.3</v>
      </c>
      <c r="Y47" s="46">
        <v>0.3</v>
      </c>
      <c r="Z47" s="46"/>
      <c r="AA47" s="37">
        <v>0.1</v>
      </c>
      <c r="AB47" s="37">
        <v>0.1</v>
      </c>
      <c r="AC47" s="37">
        <v>0.1</v>
      </c>
      <c r="AD47" s="37">
        <v>0.1</v>
      </c>
      <c r="AE47" s="38" t="s">
        <v>328</v>
      </c>
      <c r="AF47" s="37"/>
      <c r="AG47" s="37">
        <f t="shared" si="0"/>
        <v>0</v>
      </c>
      <c r="AH47" s="6"/>
    </row>
    <row r="48" spans="2:34" ht="105" x14ac:dyDescent="0.25">
      <c r="B48" s="5" t="s">
        <v>64</v>
      </c>
      <c r="C48" s="5" t="s">
        <v>65</v>
      </c>
      <c r="D48" s="5" t="s">
        <v>66</v>
      </c>
      <c r="E48" s="5" t="s">
        <v>67</v>
      </c>
      <c r="F48" s="5" t="s">
        <v>75</v>
      </c>
      <c r="G48" s="5" t="s">
        <v>314</v>
      </c>
      <c r="H48" s="5" t="s">
        <v>81</v>
      </c>
      <c r="I48" s="5" t="s">
        <v>316</v>
      </c>
      <c r="J48" s="261"/>
      <c r="K48" s="6" t="s">
        <v>275</v>
      </c>
      <c r="L48" s="6" t="s">
        <v>276</v>
      </c>
      <c r="M48" s="5" t="s">
        <v>70</v>
      </c>
      <c r="N48" s="7">
        <v>42736</v>
      </c>
      <c r="O48" s="7">
        <v>43100</v>
      </c>
      <c r="P48" s="6" t="s">
        <v>88</v>
      </c>
      <c r="Q48" s="6" t="s">
        <v>88</v>
      </c>
      <c r="R48" s="46">
        <v>0.03</v>
      </c>
      <c r="S48" s="37">
        <v>0.08</v>
      </c>
      <c r="T48" s="47">
        <v>0.08</v>
      </c>
      <c r="U48" s="47">
        <v>0.08</v>
      </c>
      <c r="V48" s="47">
        <v>0.08</v>
      </c>
      <c r="W48" s="47">
        <v>0.08</v>
      </c>
      <c r="X48" s="37">
        <v>0.08</v>
      </c>
      <c r="Y48" s="47">
        <v>0.08</v>
      </c>
      <c r="Z48" s="47">
        <v>0.08</v>
      </c>
      <c r="AA48" s="37">
        <v>0.08</v>
      </c>
      <c r="AB48" s="37">
        <v>0.08</v>
      </c>
      <c r="AC48" s="37">
        <v>0.08</v>
      </c>
      <c r="AD48" s="37">
        <v>0.12</v>
      </c>
      <c r="AE48" s="38" t="s">
        <v>328</v>
      </c>
      <c r="AF48" s="37">
        <v>0.08</v>
      </c>
      <c r="AG48" s="37">
        <f t="shared" si="0"/>
        <v>0.08</v>
      </c>
      <c r="AH48" s="6" t="s">
        <v>390</v>
      </c>
    </row>
    <row r="49" spans="2:34" ht="105" x14ac:dyDescent="0.25">
      <c r="B49" s="5" t="s">
        <v>64</v>
      </c>
      <c r="C49" s="5" t="s">
        <v>65</v>
      </c>
      <c r="D49" s="5" t="s">
        <v>66</v>
      </c>
      <c r="E49" s="5" t="s">
        <v>67</v>
      </c>
      <c r="F49" s="5" t="s">
        <v>75</v>
      </c>
      <c r="G49" s="5" t="s">
        <v>314</v>
      </c>
      <c r="H49" s="5" t="s">
        <v>81</v>
      </c>
      <c r="I49" s="5" t="s">
        <v>316</v>
      </c>
      <c r="J49" s="261"/>
      <c r="K49" s="6" t="s">
        <v>277</v>
      </c>
      <c r="L49" s="6" t="s">
        <v>278</v>
      </c>
      <c r="M49" s="5" t="s">
        <v>70</v>
      </c>
      <c r="N49" s="7">
        <v>42826</v>
      </c>
      <c r="O49" s="7">
        <v>42855</v>
      </c>
      <c r="P49" s="6" t="s">
        <v>281</v>
      </c>
      <c r="Q49" s="6" t="s">
        <v>88</v>
      </c>
      <c r="R49" s="46">
        <v>0.02</v>
      </c>
      <c r="S49" s="37"/>
      <c r="T49" s="47"/>
      <c r="U49" s="47"/>
      <c r="V49" s="47">
        <v>1</v>
      </c>
      <c r="W49" s="47"/>
      <c r="X49" s="37"/>
      <c r="Y49" s="47"/>
      <c r="Z49" s="47"/>
      <c r="AA49" s="37"/>
      <c r="AB49" s="37"/>
      <c r="AC49" s="37"/>
      <c r="AD49" s="37"/>
      <c r="AE49" s="38" t="s">
        <v>328</v>
      </c>
      <c r="AF49" s="37"/>
      <c r="AG49" s="37">
        <f t="shared" si="0"/>
        <v>0</v>
      </c>
      <c r="AH49" s="6"/>
    </row>
    <row r="50" spans="2:34" ht="105" x14ac:dyDescent="0.25">
      <c r="B50" s="5" t="s">
        <v>64</v>
      </c>
      <c r="C50" s="5" t="s">
        <v>65</v>
      </c>
      <c r="D50" s="5" t="s">
        <v>66</v>
      </c>
      <c r="E50" s="5" t="s">
        <v>67</v>
      </c>
      <c r="F50" s="5" t="s">
        <v>75</v>
      </c>
      <c r="G50" s="5" t="s">
        <v>314</v>
      </c>
      <c r="H50" s="5" t="s">
        <v>81</v>
      </c>
      <c r="I50" s="5" t="s">
        <v>316</v>
      </c>
      <c r="J50" s="261"/>
      <c r="K50" s="6" t="s">
        <v>279</v>
      </c>
      <c r="L50" s="6" t="s">
        <v>280</v>
      </c>
      <c r="M50" s="5" t="s">
        <v>70</v>
      </c>
      <c r="N50" s="7">
        <v>42840</v>
      </c>
      <c r="O50" s="7">
        <v>43100</v>
      </c>
      <c r="P50" s="6" t="s">
        <v>71</v>
      </c>
      <c r="Q50" s="6" t="s">
        <v>88</v>
      </c>
      <c r="R50" s="46">
        <v>0.02</v>
      </c>
      <c r="S50" s="37"/>
      <c r="T50" s="47"/>
      <c r="U50" s="47"/>
      <c r="V50" s="46">
        <v>0.05</v>
      </c>
      <c r="W50" s="46">
        <v>0.05</v>
      </c>
      <c r="X50" s="37">
        <v>0.1</v>
      </c>
      <c r="Y50" s="46">
        <v>0.1</v>
      </c>
      <c r="Z50" s="46">
        <v>0.2</v>
      </c>
      <c r="AA50" s="37">
        <v>0.2</v>
      </c>
      <c r="AB50" s="46">
        <v>0.1</v>
      </c>
      <c r="AC50" s="46">
        <v>0.1</v>
      </c>
      <c r="AD50" s="37">
        <v>0.1</v>
      </c>
      <c r="AE50" s="38" t="s">
        <v>328</v>
      </c>
      <c r="AF50" s="37"/>
      <c r="AG50" s="37">
        <f t="shared" si="0"/>
        <v>0</v>
      </c>
      <c r="AH50" s="6"/>
    </row>
    <row r="51" spans="2:34" ht="105" x14ac:dyDescent="0.25">
      <c r="B51" s="5" t="s">
        <v>64</v>
      </c>
      <c r="C51" s="5" t="s">
        <v>65</v>
      </c>
      <c r="D51" s="5" t="s">
        <v>66</v>
      </c>
      <c r="E51" s="5" t="s">
        <v>67</v>
      </c>
      <c r="F51" s="5" t="s">
        <v>75</v>
      </c>
      <c r="G51" s="5" t="s">
        <v>314</v>
      </c>
      <c r="H51" s="5" t="s">
        <v>81</v>
      </c>
      <c r="I51" s="5" t="s">
        <v>316</v>
      </c>
      <c r="J51" s="261"/>
      <c r="K51" s="6" t="s">
        <v>282</v>
      </c>
      <c r="L51" s="6" t="s">
        <v>283</v>
      </c>
      <c r="M51" s="5" t="s">
        <v>70</v>
      </c>
      <c r="N51" s="7">
        <v>42887</v>
      </c>
      <c r="O51" s="7">
        <v>42977</v>
      </c>
      <c r="P51" s="6" t="s">
        <v>281</v>
      </c>
      <c r="Q51" s="6" t="s">
        <v>88</v>
      </c>
      <c r="R51" s="46">
        <v>0.02</v>
      </c>
      <c r="S51" s="37"/>
      <c r="T51" s="46"/>
      <c r="U51" s="46"/>
      <c r="V51" s="46"/>
      <c r="W51" s="46"/>
      <c r="X51" s="37">
        <v>0.2</v>
      </c>
      <c r="Y51" s="46">
        <v>0.3</v>
      </c>
      <c r="Z51" s="46">
        <v>0.5</v>
      </c>
      <c r="AA51" s="37"/>
      <c r="AB51" s="37"/>
      <c r="AC51" s="37"/>
      <c r="AD51" s="37"/>
      <c r="AE51" s="38" t="s">
        <v>328</v>
      </c>
      <c r="AF51" s="37"/>
      <c r="AG51" s="37">
        <f t="shared" si="0"/>
        <v>0</v>
      </c>
      <c r="AH51" s="6"/>
    </row>
    <row r="52" spans="2:34" ht="105" x14ac:dyDescent="0.25">
      <c r="B52" s="5" t="s">
        <v>64</v>
      </c>
      <c r="C52" s="5" t="s">
        <v>65</v>
      </c>
      <c r="D52" s="5" t="s">
        <v>66</v>
      </c>
      <c r="E52" s="5" t="s">
        <v>67</v>
      </c>
      <c r="F52" s="5" t="s">
        <v>75</v>
      </c>
      <c r="G52" s="5" t="s">
        <v>314</v>
      </c>
      <c r="H52" s="5" t="s">
        <v>81</v>
      </c>
      <c r="I52" s="5" t="s">
        <v>316</v>
      </c>
      <c r="J52" s="261"/>
      <c r="K52" s="6" t="s">
        <v>284</v>
      </c>
      <c r="L52" s="6" t="s">
        <v>276</v>
      </c>
      <c r="M52" s="5" t="s">
        <v>70</v>
      </c>
      <c r="N52" s="7">
        <v>42979</v>
      </c>
      <c r="O52" s="7">
        <v>43039</v>
      </c>
      <c r="P52" s="6" t="s">
        <v>88</v>
      </c>
      <c r="Q52" s="6" t="s">
        <v>88</v>
      </c>
      <c r="R52" s="46">
        <v>0.02</v>
      </c>
      <c r="S52" s="37"/>
      <c r="T52" s="47"/>
      <c r="U52" s="47"/>
      <c r="V52" s="47"/>
      <c r="W52" s="47"/>
      <c r="X52" s="37"/>
      <c r="Y52" s="47"/>
      <c r="Z52" s="47"/>
      <c r="AA52" s="37">
        <v>0.5</v>
      </c>
      <c r="AB52" s="37">
        <v>0.5</v>
      </c>
      <c r="AC52" s="37"/>
      <c r="AD52" s="37"/>
      <c r="AE52" s="38" t="s">
        <v>328</v>
      </c>
      <c r="AF52" s="37"/>
      <c r="AG52" s="37">
        <f t="shared" si="0"/>
        <v>0</v>
      </c>
      <c r="AH52" s="6"/>
    </row>
    <row r="53" spans="2:34" ht="105" x14ac:dyDescent="0.25">
      <c r="B53" s="5" t="s">
        <v>64</v>
      </c>
      <c r="C53" s="5" t="s">
        <v>65</v>
      </c>
      <c r="D53" s="5" t="s">
        <v>66</v>
      </c>
      <c r="E53" s="5" t="s">
        <v>67</v>
      </c>
      <c r="F53" s="5" t="s">
        <v>75</v>
      </c>
      <c r="G53" s="5" t="s">
        <v>314</v>
      </c>
      <c r="H53" s="5" t="s">
        <v>81</v>
      </c>
      <c r="I53" s="5" t="s">
        <v>316</v>
      </c>
      <c r="J53" s="261"/>
      <c r="K53" s="6" t="s">
        <v>285</v>
      </c>
      <c r="L53" s="6" t="s">
        <v>276</v>
      </c>
      <c r="M53" s="5" t="s">
        <v>70</v>
      </c>
      <c r="N53" s="7">
        <v>42917</v>
      </c>
      <c r="O53" s="7">
        <v>43039</v>
      </c>
      <c r="P53" s="6" t="s">
        <v>88</v>
      </c>
      <c r="Q53" s="6" t="s">
        <v>88</v>
      </c>
      <c r="R53" s="46">
        <v>0.02</v>
      </c>
      <c r="S53" s="37"/>
      <c r="T53" s="47"/>
      <c r="U53" s="47"/>
      <c r="V53" s="47"/>
      <c r="W53" s="47"/>
      <c r="X53" s="37"/>
      <c r="Y53" s="47">
        <v>0.25</v>
      </c>
      <c r="Z53" s="47">
        <v>0.25</v>
      </c>
      <c r="AA53" s="37">
        <v>0.25</v>
      </c>
      <c r="AB53" s="37">
        <v>0.25</v>
      </c>
      <c r="AC53" s="37"/>
      <c r="AD53" s="37"/>
      <c r="AE53" s="38" t="s">
        <v>328</v>
      </c>
      <c r="AF53" s="37"/>
      <c r="AG53" s="37">
        <f t="shared" si="0"/>
        <v>0</v>
      </c>
      <c r="AH53" s="6"/>
    </row>
    <row r="54" spans="2:34" ht="105" x14ac:dyDescent="0.25">
      <c r="B54" s="5" t="s">
        <v>64</v>
      </c>
      <c r="C54" s="5" t="s">
        <v>65</v>
      </c>
      <c r="D54" s="5" t="s">
        <v>66</v>
      </c>
      <c r="E54" s="5" t="s">
        <v>67</v>
      </c>
      <c r="F54" s="5" t="s">
        <v>75</v>
      </c>
      <c r="G54" s="5" t="s">
        <v>314</v>
      </c>
      <c r="H54" s="5" t="s">
        <v>81</v>
      </c>
      <c r="I54" s="5" t="s">
        <v>316</v>
      </c>
      <c r="J54" s="257" t="s">
        <v>135</v>
      </c>
      <c r="K54" s="6" t="s">
        <v>286</v>
      </c>
      <c r="L54" s="6" t="s">
        <v>276</v>
      </c>
      <c r="M54" s="5" t="s">
        <v>70</v>
      </c>
      <c r="N54" s="7">
        <v>42887</v>
      </c>
      <c r="O54" s="7">
        <v>42947</v>
      </c>
      <c r="P54" s="6" t="s">
        <v>88</v>
      </c>
      <c r="Q54" s="6" t="s">
        <v>88</v>
      </c>
      <c r="R54" s="46">
        <v>0.02</v>
      </c>
      <c r="S54" s="37"/>
      <c r="T54" s="47"/>
      <c r="U54" s="47"/>
      <c r="V54" s="47"/>
      <c r="W54" s="47"/>
      <c r="X54" s="37">
        <v>0.5</v>
      </c>
      <c r="Y54" s="47">
        <v>0.5</v>
      </c>
      <c r="Z54" s="47"/>
      <c r="AA54" s="37"/>
      <c r="AB54" s="46"/>
      <c r="AC54" s="46"/>
      <c r="AD54" s="37"/>
      <c r="AE54" s="38" t="s">
        <v>328</v>
      </c>
      <c r="AF54" s="37"/>
      <c r="AG54" s="37">
        <f t="shared" si="0"/>
        <v>0</v>
      </c>
      <c r="AH54" s="6"/>
    </row>
    <row r="55" spans="2:34" ht="105" x14ac:dyDescent="0.25">
      <c r="B55" s="5" t="s">
        <v>64</v>
      </c>
      <c r="C55" s="5" t="s">
        <v>65</v>
      </c>
      <c r="D55" s="5" t="s">
        <v>66</v>
      </c>
      <c r="E55" s="5" t="s">
        <v>67</v>
      </c>
      <c r="F55" s="5" t="s">
        <v>75</v>
      </c>
      <c r="G55" s="5" t="s">
        <v>314</v>
      </c>
      <c r="H55" s="5" t="s">
        <v>81</v>
      </c>
      <c r="I55" s="5" t="s">
        <v>316</v>
      </c>
      <c r="J55" s="261"/>
      <c r="K55" s="6" t="s">
        <v>287</v>
      </c>
      <c r="L55" s="6" t="s">
        <v>288</v>
      </c>
      <c r="M55" s="5" t="s">
        <v>70</v>
      </c>
      <c r="N55" s="7">
        <v>42767</v>
      </c>
      <c r="O55" s="7">
        <v>43100</v>
      </c>
      <c r="P55" s="6" t="s">
        <v>88</v>
      </c>
      <c r="Q55" s="6" t="s">
        <v>88</v>
      </c>
      <c r="R55" s="46">
        <v>0.02</v>
      </c>
      <c r="S55" s="37"/>
      <c r="T55" s="46">
        <v>0.09</v>
      </c>
      <c r="U55" s="46">
        <v>0.09</v>
      </c>
      <c r="V55" s="46">
        <v>0.09</v>
      </c>
      <c r="W55" s="46">
        <v>0.09</v>
      </c>
      <c r="X55" s="37">
        <v>0.09</v>
      </c>
      <c r="Y55" s="46">
        <v>0.09</v>
      </c>
      <c r="Z55" s="46">
        <v>0.09</v>
      </c>
      <c r="AA55" s="37">
        <v>0.09</v>
      </c>
      <c r="AB55" s="46">
        <v>0.09</v>
      </c>
      <c r="AC55" s="46">
        <v>0.09</v>
      </c>
      <c r="AD55" s="37">
        <v>0.1</v>
      </c>
      <c r="AE55" s="38" t="s">
        <v>328</v>
      </c>
      <c r="AF55" s="37"/>
      <c r="AG55" s="37">
        <f t="shared" si="0"/>
        <v>0</v>
      </c>
      <c r="AH55" s="6"/>
    </row>
    <row r="56" spans="2:34" ht="105" x14ac:dyDescent="0.25">
      <c r="B56" s="5" t="s">
        <v>64</v>
      </c>
      <c r="C56" s="5" t="s">
        <v>65</v>
      </c>
      <c r="D56" s="5" t="s">
        <v>66</v>
      </c>
      <c r="E56" s="5" t="s">
        <v>67</v>
      </c>
      <c r="F56" s="5" t="s">
        <v>75</v>
      </c>
      <c r="G56" s="5" t="s">
        <v>314</v>
      </c>
      <c r="H56" s="5" t="s">
        <v>81</v>
      </c>
      <c r="I56" s="5" t="s">
        <v>316</v>
      </c>
      <c r="J56" s="261"/>
      <c r="K56" s="6" t="s">
        <v>289</v>
      </c>
      <c r="L56" s="6" t="s">
        <v>276</v>
      </c>
      <c r="M56" s="5" t="s">
        <v>70</v>
      </c>
      <c r="N56" s="7">
        <v>42736</v>
      </c>
      <c r="O56" s="7">
        <v>43100</v>
      </c>
      <c r="P56" s="6" t="s">
        <v>88</v>
      </c>
      <c r="Q56" s="6" t="s">
        <v>88</v>
      </c>
      <c r="R56" s="46">
        <v>0.02</v>
      </c>
      <c r="S56" s="37">
        <v>0.08</v>
      </c>
      <c r="T56" s="46">
        <v>0.08</v>
      </c>
      <c r="U56" s="46">
        <v>0.08</v>
      </c>
      <c r="V56" s="46">
        <v>0.08</v>
      </c>
      <c r="W56" s="46">
        <v>0.08</v>
      </c>
      <c r="X56" s="37">
        <v>0.08</v>
      </c>
      <c r="Y56" s="46">
        <v>0.08</v>
      </c>
      <c r="Z56" s="46">
        <v>0.08</v>
      </c>
      <c r="AA56" s="37">
        <v>0.08</v>
      </c>
      <c r="AB56" s="46">
        <v>0.08</v>
      </c>
      <c r="AC56" s="46">
        <v>0.08</v>
      </c>
      <c r="AD56" s="37">
        <v>0.12</v>
      </c>
      <c r="AE56" s="38" t="s">
        <v>328</v>
      </c>
      <c r="AF56" s="37">
        <v>0.08</v>
      </c>
      <c r="AG56" s="37">
        <f t="shared" si="0"/>
        <v>0.08</v>
      </c>
      <c r="AH56" s="6" t="s">
        <v>391</v>
      </c>
    </row>
    <row r="57" spans="2:34" ht="105" x14ac:dyDescent="0.25">
      <c r="B57" s="5" t="s">
        <v>64</v>
      </c>
      <c r="C57" s="5" t="s">
        <v>65</v>
      </c>
      <c r="D57" s="5" t="s">
        <v>66</v>
      </c>
      <c r="E57" s="5" t="s">
        <v>67</v>
      </c>
      <c r="F57" s="5" t="s">
        <v>75</v>
      </c>
      <c r="G57" s="5" t="s">
        <v>314</v>
      </c>
      <c r="H57" s="5" t="s">
        <v>81</v>
      </c>
      <c r="I57" s="5" t="s">
        <v>316</v>
      </c>
      <c r="J57" s="261"/>
      <c r="K57" s="6" t="s">
        <v>290</v>
      </c>
      <c r="L57" s="6" t="s">
        <v>291</v>
      </c>
      <c r="M57" s="5" t="s">
        <v>70</v>
      </c>
      <c r="N57" s="7">
        <v>42736</v>
      </c>
      <c r="O57" s="7">
        <v>43100</v>
      </c>
      <c r="P57" s="6" t="s">
        <v>88</v>
      </c>
      <c r="Q57" s="6" t="s">
        <v>88</v>
      </c>
      <c r="R57" s="46">
        <v>0.02</v>
      </c>
      <c r="S57" s="37">
        <v>0.3</v>
      </c>
      <c r="T57" s="46">
        <v>0.03</v>
      </c>
      <c r="U57" s="46">
        <v>0.03</v>
      </c>
      <c r="V57" s="46">
        <v>0.03</v>
      </c>
      <c r="W57" s="46">
        <v>0.4</v>
      </c>
      <c r="X57" s="37">
        <v>0.03</v>
      </c>
      <c r="Y57" s="46">
        <v>0.03</v>
      </c>
      <c r="Z57" s="46">
        <v>0.03</v>
      </c>
      <c r="AA57" s="37">
        <v>0.03</v>
      </c>
      <c r="AB57" s="46">
        <v>0.03</v>
      </c>
      <c r="AC57" s="46">
        <v>0.03</v>
      </c>
      <c r="AD57" s="37">
        <v>0.03</v>
      </c>
      <c r="AE57" s="38" t="s">
        <v>328</v>
      </c>
      <c r="AF57" s="37">
        <v>0.3</v>
      </c>
      <c r="AG57" s="37">
        <f t="shared" si="0"/>
        <v>0.3</v>
      </c>
      <c r="AH57" s="6" t="s">
        <v>392</v>
      </c>
    </row>
    <row r="58" spans="2:34" ht="105" x14ac:dyDescent="0.25">
      <c r="B58" s="5" t="s">
        <v>64</v>
      </c>
      <c r="C58" s="5" t="s">
        <v>65</v>
      </c>
      <c r="D58" s="5" t="s">
        <v>66</v>
      </c>
      <c r="E58" s="5" t="s">
        <v>67</v>
      </c>
      <c r="F58" s="5" t="s">
        <v>75</v>
      </c>
      <c r="G58" s="5" t="s">
        <v>314</v>
      </c>
      <c r="H58" s="5" t="s">
        <v>81</v>
      </c>
      <c r="I58" s="5" t="s">
        <v>316</v>
      </c>
      <c r="J58" s="261"/>
      <c r="K58" s="6" t="s">
        <v>292</v>
      </c>
      <c r="L58" s="6" t="s">
        <v>293</v>
      </c>
      <c r="M58" s="5" t="s">
        <v>70</v>
      </c>
      <c r="N58" s="7">
        <v>42736</v>
      </c>
      <c r="O58" s="7">
        <v>42855</v>
      </c>
      <c r="P58" s="6" t="s">
        <v>88</v>
      </c>
      <c r="Q58" s="6" t="s">
        <v>88</v>
      </c>
      <c r="R58" s="46">
        <v>0.03</v>
      </c>
      <c r="S58" s="37">
        <v>0.25</v>
      </c>
      <c r="T58" s="46">
        <v>0.25</v>
      </c>
      <c r="U58" s="46">
        <v>0.25</v>
      </c>
      <c r="V58" s="46">
        <v>0.25</v>
      </c>
      <c r="W58" s="47"/>
      <c r="X58" s="37"/>
      <c r="Y58" s="47"/>
      <c r="Z58" s="47"/>
      <c r="AA58" s="37"/>
      <c r="AB58" s="46"/>
      <c r="AC58" s="46"/>
      <c r="AD58" s="37"/>
      <c r="AE58" s="38" t="s">
        <v>328</v>
      </c>
      <c r="AF58" s="37">
        <v>0.25</v>
      </c>
      <c r="AG58" s="37">
        <f t="shared" si="0"/>
        <v>0.25</v>
      </c>
      <c r="AH58" s="6" t="s">
        <v>393</v>
      </c>
    </row>
    <row r="59" spans="2:34" ht="105" x14ac:dyDescent="0.25">
      <c r="B59" s="5" t="s">
        <v>64</v>
      </c>
      <c r="C59" s="5" t="s">
        <v>65</v>
      </c>
      <c r="D59" s="5" t="s">
        <v>66</v>
      </c>
      <c r="E59" s="5" t="s">
        <v>67</v>
      </c>
      <c r="F59" s="5" t="s">
        <v>75</v>
      </c>
      <c r="G59" s="5" t="s">
        <v>314</v>
      </c>
      <c r="H59" s="5" t="s">
        <v>81</v>
      </c>
      <c r="I59" s="5" t="s">
        <v>316</v>
      </c>
      <c r="J59" s="261"/>
      <c r="K59" s="6" t="s">
        <v>294</v>
      </c>
      <c r="L59" s="6" t="s">
        <v>295</v>
      </c>
      <c r="M59" s="5" t="s">
        <v>70</v>
      </c>
      <c r="N59" s="7">
        <v>42736</v>
      </c>
      <c r="O59" s="7">
        <v>42794</v>
      </c>
      <c r="P59" s="6" t="s">
        <v>88</v>
      </c>
      <c r="Q59" s="6" t="s">
        <v>88</v>
      </c>
      <c r="R59" s="46">
        <v>0.02</v>
      </c>
      <c r="S59" s="37">
        <v>1</v>
      </c>
      <c r="T59" s="46"/>
      <c r="U59" s="47"/>
      <c r="V59" s="47"/>
      <c r="W59" s="47"/>
      <c r="X59" s="37"/>
      <c r="Y59" s="47"/>
      <c r="Z59" s="47"/>
      <c r="AA59" s="37"/>
      <c r="AB59" s="46"/>
      <c r="AC59" s="46"/>
      <c r="AD59" s="37"/>
      <c r="AE59" s="38" t="s">
        <v>328</v>
      </c>
      <c r="AF59" s="37">
        <v>1</v>
      </c>
      <c r="AG59" s="37">
        <f t="shared" si="0"/>
        <v>1</v>
      </c>
      <c r="AH59" s="6" t="s">
        <v>394</v>
      </c>
    </row>
    <row r="60" spans="2:34" ht="105" x14ac:dyDescent="0.25">
      <c r="B60" s="5" t="s">
        <v>64</v>
      </c>
      <c r="C60" s="5" t="s">
        <v>65</v>
      </c>
      <c r="D60" s="5" t="s">
        <v>66</v>
      </c>
      <c r="E60" s="5" t="s">
        <v>67</v>
      </c>
      <c r="F60" s="5" t="s">
        <v>75</v>
      </c>
      <c r="G60" s="5" t="s">
        <v>314</v>
      </c>
      <c r="H60" s="5" t="s">
        <v>81</v>
      </c>
      <c r="I60" s="5" t="s">
        <v>316</v>
      </c>
      <c r="J60" s="261"/>
      <c r="K60" s="6" t="s">
        <v>296</v>
      </c>
      <c r="L60" s="6" t="s">
        <v>295</v>
      </c>
      <c r="M60" s="5" t="s">
        <v>70</v>
      </c>
      <c r="N60" s="7">
        <v>42917</v>
      </c>
      <c r="O60" s="7">
        <v>42947</v>
      </c>
      <c r="P60" s="6" t="s">
        <v>88</v>
      </c>
      <c r="Q60" s="6" t="s">
        <v>88</v>
      </c>
      <c r="R60" s="46">
        <v>0.02</v>
      </c>
      <c r="S60" s="37"/>
      <c r="T60" s="47"/>
      <c r="U60" s="47"/>
      <c r="V60" s="47"/>
      <c r="W60" s="47"/>
      <c r="X60" s="37"/>
      <c r="Y60" s="47">
        <v>1</v>
      </c>
      <c r="Z60" s="47"/>
      <c r="AA60" s="37"/>
      <c r="AB60" s="46"/>
      <c r="AC60" s="46"/>
      <c r="AD60" s="37"/>
      <c r="AE60" s="38" t="s">
        <v>328</v>
      </c>
      <c r="AF60" s="37"/>
      <c r="AG60" s="37">
        <f t="shared" si="0"/>
        <v>0</v>
      </c>
      <c r="AH60" s="6"/>
    </row>
    <row r="61" spans="2:34" ht="105" x14ac:dyDescent="0.25">
      <c r="B61" s="5" t="s">
        <v>64</v>
      </c>
      <c r="C61" s="5" t="s">
        <v>65</v>
      </c>
      <c r="D61" s="5" t="s">
        <v>66</v>
      </c>
      <c r="E61" s="5" t="s">
        <v>67</v>
      </c>
      <c r="F61" s="5" t="s">
        <v>75</v>
      </c>
      <c r="G61" s="5" t="s">
        <v>314</v>
      </c>
      <c r="H61" s="5" t="s">
        <v>81</v>
      </c>
      <c r="I61" s="5" t="s">
        <v>316</v>
      </c>
      <c r="J61" s="261"/>
      <c r="K61" s="6" t="s">
        <v>297</v>
      </c>
      <c r="L61" s="6" t="s">
        <v>298</v>
      </c>
      <c r="M61" s="5" t="s">
        <v>70</v>
      </c>
      <c r="N61" s="7">
        <v>42948</v>
      </c>
      <c r="O61" s="7">
        <v>43039</v>
      </c>
      <c r="P61" s="6" t="s">
        <v>88</v>
      </c>
      <c r="Q61" s="6" t="s">
        <v>88</v>
      </c>
      <c r="R61" s="46">
        <v>0.02</v>
      </c>
      <c r="S61" s="37"/>
      <c r="T61" s="47"/>
      <c r="U61" s="47"/>
      <c r="V61" s="47"/>
      <c r="W61" s="47"/>
      <c r="X61" s="37"/>
      <c r="Y61" s="47"/>
      <c r="Z61" s="47">
        <v>0.75</v>
      </c>
      <c r="AA61" s="37"/>
      <c r="AB61" s="46">
        <v>0.25</v>
      </c>
      <c r="AC61" s="46"/>
      <c r="AD61" s="37"/>
      <c r="AE61" s="38" t="s">
        <v>328</v>
      </c>
      <c r="AF61" s="37"/>
      <c r="AG61" s="37">
        <f t="shared" si="0"/>
        <v>0</v>
      </c>
      <c r="AH61" s="6"/>
    </row>
    <row r="62" spans="2:34" ht="105" x14ac:dyDescent="0.25">
      <c r="B62" s="5" t="s">
        <v>64</v>
      </c>
      <c r="C62" s="5" t="s">
        <v>65</v>
      </c>
      <c r="D62" s="5" t="s">
        <v>66</v>
      </c>
      <c r="E62" s="5" t="s">
        <v>67</v>
      </c>
      <c r="F62" s="5" t="s">
        <v>75</v>
      </c>
      <c r="G62" s="5" t="s">
        <v>314</v>
      </c>
      <c r="H62" s="5" t="s">
        <v>81</v>
      </c>
      <c r="I62" s="5" t="s">
        <v>316</v>
      </c>
      <c r="J62" s="261"/>
      <c r="K62" s="6" t="s">
        <v>299</v>
      </c>
      <c r="L62" s="6" t="s">
        <v>276</v>
      </c>
      <c r="M62" s="5" t="s">
        <v>70</v>
      </c>
      <c r="N62" s="7">
        <v>42917</v>
      </c>
      <c r="O62" s="7">
        <v>43069</v>
      </c>
      <c r="P62" s="6" t="s">
        <v>53</v>
      </c>
      <c r="Q62" s="6" t="s">
        <v>88</v>
      </c>
      <c r="R62" s="46">
        <v>0.02</v>
      </c>
      <c r="S62" s="37"/>
      <c r="T62" s="47"/>
      <c r="U62" s="47"/>
      <c r="V62" s="47"/>
      <c r="W62" s="47"/>
      <c r="X62" s="37"/>
      <c r="Y62" s="46">
        <v>0.5</v>
      </c>
      <c r="Z62" s="47"/>
      <c r="AA62" s="37"/>
      <c r="AB62" s="46"/>
      <c r="AC62" s="46">
        <v>0.5</v>
      </c>
      <c r="AD62" s="37"/>
      <c r="AE62" s="38" t="s">
        <v>328</v>
      </c>
      <c r="AF62" s="37"/>
      <c r="AG62" s="37">
        <f t="shared" si="0"/>
        <v>0</v>
      </c>
      <c r="AH62" s="10"/>
    </row>
    <row r="63" spans="2:34" ht="105" x14ac:dyDescent="0.25">
      <c r="B63" s="5" t="s">
        <v>64</v>
      </c>
      <c r="C63" s="5" t="s">
        <v>65</v>
      </c>
      <c r="D63" s="5" t="s">
        <v>66</v>
      </c>
      <c r="E63" s="5" t="s">
        <v>67</v>
      </c>
      <c r="F63" s="5" t="s">
        <v>75</v>
      </c>
      <c r="G63" s="5" t="s">
        <v>314</v>
      </c>
      <c r="H63" s="5" t="s">
        <v>81</v>
      </c>
      <c r="I63" s="5" t="s">
        <v>316</v>
      </c>
      <c r="J63" s="33" t="s">
        <v>136</v>
      </c>
      <c r="K63" s="6" t="s">
        <v>300</v>
      </c>
      <c r="L63" s="6" t="s">
        <v>301</v>
      </c>
      <c r="M63" s="5" t="s">
        <v>70</v>
      </c>
      <c r="N63" s="7">
        <v>42795</v>
      </c>
      <c r="O63" s="7">
        <v>43100</v>
      </c>
      <c r="P63" s="6" t="s">
        <v>88</v>
      </c>
      <c r="Q63" s="6" t="s">
        <v>88</v>
      </c>
      <c r="R63" s="46">
        <v>0.02</v>
      </c>
      <c r="S63" s="37"/>
      <c r="T63" s="47"/>
      <c r="U63" s="47">
        <v>0.25</v>
      </c>
      <c r="V63" s="47"/>
      <c r="W63" s="47"/>
      <c r="X63" s="37">
        <v>0.25</v>
      </c>
      <c r="Y63" s="46"/>
      <c r="Z63" s="47"/>
      <c r="AA63" s="37">
        <v>0.25</v>
      </c>
      <c r="AB63" s="46"/>
      <c r="AC63" s="46"/>
      <c r="AD63" s="37">
        <v>0.25</v>
      </c>
      <c r="AE63" s="38" t="s">
        <v>328</v>
      </c>
      <c r="AF63" s="37"/>
      <c r="AG63" s="37">
        <f t="shared" si="0"/>
        <v>0</v>
      </c>
      <c r="AH63" s="10"/>
    </row>
    <row r="64" spans="2:34" ht="105" x14ac:dyDescent="0.25">
      <c r="B64" s="5" t="s">
        <v>64</v>
      </c>
      <c r="C64" s="5" t="s">
        <v>65</v>
      </c>
      <c r="D64" s="5" t="s">
        <v>66</v>
      </c>
      <c r="E64" s="5" t="s">
        <v>67</v>
      </c>
      <c r="F64" s="5" t="s">
        <v>74</v>
      </c>
      <c r="G64" s="5" t="s">
        <v>314</v>
      </c>
      <c r="H64" s="5" t="s">
        <v>81</v>
      </c>
      <c r="I64" s="5" t="s">
        <v>319</v>
      </c>
      <c r="J64" s="5" t="s">
        <v>175</v>
      </c>
      <c r="K64" s="6" t="s">
        <v>406</v>
      </c>
      <c r="L64" s="6" t="s">
        <v>176</v>
      </c>
      <c r="M64" s="5" t="s">
        <v>53</v>
      </c>
      <c r="N64" s="7">
        <v>42857</v>
      </c>
      <c r="O64" s="7">
        <v>43100</v>
      </c>
      <c r="P64" s="6" t="s">
        <v>177</v>
      </c>
      <c r="Q64" s="6" t="s">
        <v>407</v>
      </c>
      <c r="R64" s="46">
        <v>0.02</v>
      </c>
      <c r="S64" s="37"/>
      <c r="T64" s="46"/>
      <c r="U64" s="46"/>
      <c r="V64" s="46"/>
      <c r="W64" s="46">
        <v>0.2</v>
      </c>
      <c r="X64" s="37"/>
      <c r="Y64" s="46">
        <v>0.2</v>
      </c>
      <c r="Z64" s="46"/>
      <c r="AA64" s="37">
        <v>0.2</v>
      </c>
      <c r="AB64" s="46"/>
      <c r="AC64" s="46">
        <v>0.2</v>
      </c>
      <c r="AD64" s="37">
        <v>0.2</v>
      </c>
      <c r="AE64" s="38" t="s">
        <v>328</v>
      </c>
      <c r="AF64" s="37">
        <v>0</v>
      </c>
      <c r="AG64" s="37">
        <f t="shared" si="0"/>
        <v>0</v>
      </c>
      <c r="AH64" s="37"/>
    </row>
    <row r="65" spans="2:34" ht="105" x14ac:dyDescent="0.25">
      <c r="B65" s="5" t="s">
        <v>64</v>
      </c>
      <c r="C65" s="5" t="s">
        <v>65</v>
      </c>
      <c r="D65" s="5" t="s">
        <v>66</v>
      </c>
      <c r="E65" s="5" t="s">
        <v>67</v>
      </c>
      <c r="F65" s="5" t="s">
        <v>68</v>
      </c>
      <c r="G65" s="5" t="s">
        <v>314</v>
      </c>
      <c r="H65" s="5" t="s">
        <v>81</v>
      </c>
      <c r="I65" s="5" t="s">
        <v>319</v>
      </c>
      <c r="J65" s="5" t="s">
        <v>178</v>
      </c>
      <c r="K65" s="6" t="s">
        <v>179</v>
      </c>
      <c r="L65" s="6" t="s">
        <v>408</v>
      </c>
      <c r="M65" s="5" t="s">
        <v>53</v>
      </c>
      <c r="N65" s="7">
        <v>42781</v>
      </c>
      <c r="O65" s="7">
        <v>43100</v>
      </c>
      <c r="P65" s="6" t="s">
        <v>177</v>
      </c>
      <c r="Q65" s="6" t="s">
        <v>180</v>
      </c>
      <c r="R65" s="46">
        <v>0.02</v>
      </c>
      <c r="S65" s="37"/>
      <c r="T65" s="46">
        <v>0.2</v>
      </c>
      <c r="U65" s="46"/>
      <c r="V65" s="46">
        <v>0.2</v>
      </c>
      <c r="W65" s="46"/>
      <c r="X65" s="37"/>
      <c r="Y65" s="46">
        <v>0.2</v>
      </c>
      <c r="Z65" s="46"/>
      <c r="AA65" s="37"/>
      <c r="AB65" s="46">
        <v>0.2</v>
      </c>
      <c r="AC65" s="46"/>
      <c r="AD65" s="37">
        <v>0.2</v>
      </c>
      <c r="AE65" s="38" t="s">
        <v>328</v>
      </c>
      <c r="AF65" s="37"/>
      <c r="AG65" s="37">
        <f t="shared" si="0"/>
        <v>0</v>
      </c>
      <c r="AH65" s="37"/>
    </row>
    <row r="66" spans="2:34" ht="105" x14ac:dyDescent="0.25">
      <c r="B66" s="5" t="s">
        <v>64</v>
      </c>
      <c r="C66" s="5" t="s">
        <v>65</v>
      </c>
      <c r="D66" s="5" t="s">
        <v>66</v>
      </c>
      <c r="E66" s="5" t="s">
        <v>67</v>
      </c>
      <c r="F66" s="5" t="s">
        <v>68</v>
      </c>
      <c r="G66" s="5" t="s">
        <v>314</v>
      </c>
      <c r="H66" s="5" t="s">
        <v>81</v>
      </c>
      <c r="I66" s="5" t="s">
        <v>319</v>
      </c>
      <c r="J66" s="5" t="s">
        <v>181</v>
      </c>
      <c r="K66" s="6" t="s">
        <v>320</v>
      </c>
      <c r="L66" s="6" t="s">
        <v>408</v>
      </c>
      <c r="M66" s="5" t="s">
        <v>53</v>
      </c>
      <c r="N66" s="7">
        <v>42781</v>
      </c>
      <c r="O66" s="7">
        <v>43100</v>
      </c>
      <c r="P66" s="6" t="s">
        <v>177</v>
      </c>
      <c r="Q66" s="6" t="s">
        <v>180</v>
      </c>
      <c r="R66" s="46">
        <v>0.02</v>
      </c>
      <c r="S66" s="37"/>
      <c r="T66" s="46">
        <v>0.2</v>
      </c>
      <c r="U66" s="46"/>
      <c r="V66" s="46">
        <v>0.2</v>
      </c>
      <c r="W66" s="46"/>
      <c r="X66" s="37"/>
      <c r="Y66" s="46">
        <v>0.2</v>
      </c>
      <c r="Z66" s="46"/>
      <c r="AA66" s="37"/>
      <c r="AB66" s="46">
        <v>0.2</v>
      </c>
      <c r="AC66" s="46"/>
      <c r="AD66" s="37">
        <v>0.2</v>
      </c>
      <c r="AE66" s="38" t="s">
        <v>328</v>
      </c>
      <c r="AF66" s="37"/>
      <c r="AG66" s="37">
        <f t="shared" si="0"/>
        <v>0</v>
      </c>
      <c r="AH66" s="37"/>
    </row>
    <row r="67" spans="2:34" ht="105" x14ac:dyDescent="0.25">
      <c r="B67" s="5" t="s">
        <v>64</v>
      </c>
      <c r="C67" s="5" t="s">
        <v>65</v>
      </c>
      <c r="D67" s="5" t="s">
        <v>66</v>
      </c>
      <c r="E67" s="5" t="s">
        <v>67</v>
      </c>
      <c r="F67" s="5" t="s">
        <v>74</v>
      </c>
      <c r="G67" s="5" t="s">
        <v>314</v>
      </c>
      <c r="H67" s="5" t="s">
        <v>81</v>
      </c>
      <c r="I67" s="5" t="s">
        <v>319</v>
      </c>
      <c r="J67" s="5" t="s">
        <v>182</v>
      </c>
      <c r="K67" s="6" t="s">
        <v>183</v>
      </c>
      <c r="L67" s="6" t="s">
        <v>409</v>
      </c>
      <c r="M67" s="5" t="s">
        <v>53</v>
      </c>
      <c r="N67" s="7">
        <v>42795</v>
      </c>
      <c r="O67" s="7">
        <v>42978</v>
      </c>
      <c r="P67" s="6" t="s">
        <v>71</v>
      </c>
      <c r="Q67" s="6" t="s">
        <v>180</v>
      </c>
      <c r="R67" s="46">
        <v>0.01</v>
      </c>
      <c r="S67" s="37"/>
      <c r="T67" s="46"/>
      <c r="U67" s="46">
        <v>0.2</v>
      </c>
      <c r="V67" s="46"/>
      <c r="W67" s="46">
        <v>0.3</v>
      </c>
      <c r="X67" s="37"/>
      <c r="Y67" s="46">
        <v>0.3</v>
      </c>
      <c r="Z67" s="46">
        <v>0.2</v>
      </c>
      <c r="AA67" s="37"/>
      <c r="AB67" s="46"/>
      <c r="AC67" s="46"/>
      <c r="AD67" s="37"/>
      <c r="AE67" s="38" t="s">
        <v>328</v>
      </c>
      <c r="AF67" s="37">
        <v>0</v>
      </c>
      <c r="AG67" s="37">
        <f t="shared" si="0"/>
        <v>0</v>
      </c>
      <c r="AH67" s="37"/>
    </row>
    <row r="68" spans="2:34" ht="105" x14ac:dyDescent="0.25">
      <c r="B68" s="5" t="s">
        <v>64</v>
      </c>
      <c r="C68" s="5" t="s">
        <v>65</v>
      </c>
      <c r="D68" s="5" t="s">
        <v>66</v>
      </c>
      <c r="E68" s="5" t="s">
        <v>67</v>
      </c>
      <c r="F68" s="5" t="s">
        <v>68</v>
      </c>
      <c r="G68" s="5" t="s">
        <v>314</v>
      </c>
      <c r="H68" s="5" t="s">
        <v>81</v>
      </c>
      <c r="I68" s="5" t="s">
        <v>321</v>
      </c>
      <c r="J68" s="5" t="s">
        <v>184</v>
      </c>
      <c r="K68" s="6" t="s">
        <v>185</v>
      </c>
      <c r="L68" s="6" t="s">
        <v>186</v>
      </c>
      <c r="M68" s="5" t="s">
        <v>53</v>
      </c>
      <c r="N68" s="7">
        <v>42857</v>
      </c>
      <c r="O68" s="7">
        <v>43100</v>
      </c>
      <c r="P68" s="6" t="s">
        <v>88</v>
      </c>
      <c r="Q68" s="6" t="s">
        <v>88</v>
      </c>
      <c r="R68" s="46">
        <v>0.01</v>
      </c>
      <c r="S68" s="37"/>
      <c r="T68" s="46"/>
      <c r="U68" s="46"/>
      <c r="V68" s="46"/>
      <c r="W68" s="46">
        <v>0.05</v>
      </c>
      <c r="X68" s="37">
        <v>0.08</v>
      </c>
      <c r="Y68" s="46">
        <v>0.1</v>
      </c>
      <c r="Z68" s="46">
        <v>0.14299999999999999</v>
      </c>
      <c r="AA68" s="37">
        <v>0.14599999999999999</v>
      </c>
      <c r="AB68" s="46">
        <v>0.183</v>
      </c>
      <c r="AC68" s="46">
        <v>0.193</v>
      </c>
      <c r="AD68" s="37">
        <v>0.1</v>
      </c>
      <c r="AE68" s="38" t="s">
        <v>328</v>
      </c>
      <c r="AF68" s="37"/>
      <c r="AG68" s="37">
        <f t="shared" si="0"/>
        <v>0</v>
      </c>
      <c r="AH68" s="15"/>
    </row>
    <row r="69" spans="2:34" ht="105" x14ac:dyDescent="0.25">
      <c r="B69" s="5" t="s">
        <v>64</v>
      </c>
      <c r="C69" s="5" t="s">
        <v>65</v>
      </c>
      <c r="D69" s="5" t="s">
        <v>66</v>
      </c>
      <c r="E69" s="5" t="s">
        <v>67</v>
      </c>
      <c r="F69" s="5" t="s">
        <v>68</v>
      </c>
      <c r="G69" s="5" t="s">
        <v>314</v>
      </c>
      <c r="H69" s="5" t="s">
        <v>81</v>
      </c>
      <c r="I69" s="5" t="s">
        <v>321</v>
      </c>
      <c r="J69" s="5" t="s">
        <v>184</v>
      </c>
      <c r="K69" s="6" t="s">
        <v>187</v>
      </c>
      <c r="L69" s="6" t="s">
        <v>188</v>
      </c>
      <c r="M69" s="5" t="s">
        <v>53</v>
      </c>
      <c r="N69" s="7">
        <v>42857</v>
      </c>
      <c r="O69" s="7">
        <v>43100</v>
      </c>
      <c r="P69" s="6" t="s">
        <v>189</v>
      </c>
      <c r="Q69" s="6" t="s">
        <v>88</v>
      </c>
      <c r="R69" s="46">
        <v>0.01</v>
      </c>
      <c r="S69" s="37"/>
      <c r="T69" s="46"/>
      <c r="U69" s="46"/>
      <c r="V69" s="46"/>
      <c r="W69" s="46">
        <v>0.05</v>
      </c>
      <c r="X69" s="37">
        <v>0.08</v>
      </c>
      <c r="Y69" s="46">
        <v>0.1</v>
      </c>
      <c r="Z69" s="46">
        <v>0.14299999999999999</v>
      </c>
      <c r="AA69" s="37">
        <v>0.14599999999999999</v>
      </c>
      <c r="AB69" s="46">
        <v>0.183</v>
      </c>
      <c r="AC69" s="46">
        <v>0.193</v>
      </c>
      <c r="AD69" s="37">
        <v>0.1</v>
      </c>
      <c r="AE69" s="38" t="s">
        <v>328</v>
      </c>
      <c r="AF69" s="37"/>
      <c r="AG69" s="37">
        <f t="shared" si="0"/>
        <v>0</v>
      </c>
      <c r="AH69" s="15"/>
    </row>
    <row r="70" spans="2:34" ht="105" x14ac:dyDescent="0.25">
      <c r="B70" s="5" t="s">
        <v>64</v>
      </c>
      <c r="C70" s="5" t="s">
        <v>65</v>
      </c>
      <c r="D70" s="5" t="s">
        <v>66</v>
      </c>
      <c r="E70" s="5" t="s">
        <v>67</v>
      </c>
      <c r="F70" s="5" t="s">
        <v>68</v>
      </c>
      <c r="G70" s="5" t="s">
        <v>314</v>
      </c>
      <c r="H70" s="5" t="s">
        <v>81</v>
      </c>
      <c r="I70" s="5" t="s">
        <v>321</v>
      </c>
      <c r="J70" s="5" t="s">
        <v>190</v>
      </c>
      <c r="K70" s="6" t="s">
        <v>191</v>
      </c>
      <c r="L70" s="6" t="s">
        <v>192</v>
      </c>
      <c r="M70" s="5" t="s">
        <v>53</v>
      </c>
      <c r="N70" s="7">
        <v>42795</v>
      </c>
      <c r="O70" s="7">
        <v>42978</v>
      </c>
      <c r="P70" s="6" t="s">
        <v>88</v>
      </c>
      <c r="Q70" s="6" t="s">
        <v>88</v>
      </c>
      <c r="R70" s="46">
        <v>0.01</v>
      </c>
      <c r="S70" s="37"/>
      <c r="T70" s="46"/>
      <c r="U70" s="46">
        <v>0.05</v>
      </c>
      <c r="V70" s="46">
        <v>0.19</v>
      </c>
      <c r="W70" s="46">
        <v>0.19</v>
      </c>
      <c r="X70" s="37">
        <v>0.19</v>
      </c>
      <c r="Y70" s="46">
        <v>0.19</v>
      </c>
      <c r="Z70" s="46">
        <v>0.19</v>
      </c>
      <c r="AA70" s="37"/>
      <c r="AB70" s="46"/>
      <c r="AC70" s="46"/>
      <c r="AD70" s="37"/>
      <c r="AE70" s="38" t="s">
        <v>328</v>
      </c>
      <c r="AF70" s="37"/>
      <c r="AG70" s="37">
        <f t="shared" si="0"/>
        <v>0</v>
      </c>
      <c r="AH70" s="15"/>
    </row>
    <row r="71" spans="2:34" ht="105" x14ac:dyDescent="0.25">
      <c r="B71" s="5" t="s">
        <v>64</v>
      </c>
      <c r="C71" s="5" t="s">
        <v>65</v>
      </c>
      <c r="D71" s="5" t="s">
        <v>66</v>
      </c>
      <c r="E71" s="5" t="s">
        <v>67</v>
      </c>
      <c r="F71" s="5" t="s">
        <v>72</v>
      </c>
      <c r="G71" s="5" t="s">
        <v>314</v>
      </c>
      <c r="H71" s="5" t="s">
        <v>81</v>
      </c>
      <c r="I71" s="5" t="s">
        <v>316</v>
      </c>
      <c r="J71" s="5" t="s">
        <v>193</v>
      </c>
      <c r="K71" s="6" t="s">
        <v>194</v>
      </c>
      <c r="L71" s="6" t="s">
        <v>195</v>
      </c>
      <c r="M71" s="5" t="s">
        <v>53</v>
      </c>
      <c r="N71" s="7">
        <v>42758</v>
      </c>
      <c r="O71" s="7">
        <v>42825</v>
      </c>
      <c r="P71" s="6" t="s">
        <v>177</v>
      </c>
      <c r="Q71" s="6" t="s">
        <v>88</v>
      </c>
      <c r="R71" s="46">
        <v>0.03</v>
      </c>
      <c r="S71" s="37">
        <v>0.15</v>
      </c>
      <c r="T71" s="46">
        <v>0.45</v>
      </c>
      <c r="U71" s="46">
        <v>0.4</v>
      </c>
      <c r="V71" s="47"/>
      <c r="W71" s="47"/>
      <c r="X71" s="37"/>
      <c r="Y71" s="47"/>
      <c r="Z71" s="47"/>
      <c r="AA71" s="37"/>
      <c r="AB71" s="46"/>
      <c r="AC71" s="46"/>
      <c r="AD71" s="37"/>
      <c r="AE71" s="38" t="s">
        <v>328</v>
      </c>
      <c r="AF71" s="37">
        <v>0.15</v>
      </c>
      <c r="AG71" s="37">
        <f t="shared" ref="AG71:AG94" si="2">+AF71</f>
        <v>0.15</v>
      </c>
      <c r="AH71" s="6" t="s">
        <v>410</v>
      </c>
    </row>
    <row r="72" spans="2:34" ht="105" x14ac:dyDescent="0.25">
      <c r="B72" s="5" t="s">
        <v>64</v>
      </c>
      <c r="C72" s="5" t="s">
        <v>65</v>
      </c>
      <c r="D72" s="5" t="s">
        <v>66</v>
      </c>
      <c r="E72" s="5" t="s">
        <v>67</v>
      </c>
      <c r="F72" s="5" t="s">
        <v>72</v>
      </c>
      <c r="G72" s="5" t="s">
        <v>314</v>
      </c>
      <c r="H72" s="5" t="s">
        <v>81</v>
      </c>
      <c r="I72" s="5" t="s">
        <v>316</v>
      </c>
      <c r="J72" s="5" t="s">
        <v>196</v>
      </c>
      <c r="K72" s="6" t="s">
        <v>197</v>
      </c>
      <c r="L72" s="6" t="s">
        <v>198</v>
      </c>
      <c r="M72" s="5" t="s">
        <v>53</v>
      </c>
      <c r="N72" s="7">
        <v>42826</v>
      </c>
      <c r="O72" s="7">
        <v>43100</v>
      </c>
      <c r="P72" s="6" t="s">
        <v>199</v>
      </c>
      <c r="Q72" s="6" t="s">
        <v>88</v>
      </c>
      <c r="R72" s="46">
        <v>0.03</v>
      </c>
      <c r="S72" s="37"/>
      <c r="T72" s="46"/>
      <c r="U72" s="46"/>
      <c r="V72" s="46">
        <v>0.05</v>
      </c>
      <c r="W72" s="46">
        <v>0.08</v>
      </c>
      <c r="X72" s="37">
        <v>0.12</v>
      </c>
      <c r="Y72" s="46">
        <v>0.12</v>
      </c>
      <c r="Z72" s="46">
        <v>0.12</v>
      </c>
      <c r="AA72" s="37">
        <v>0.12</v>
      </c>
      <c r="AB72" s="46">
        <v>0.13</v>
      </c>
      <c r="AC72" s="46">
        <v>0.14000000000000001</v>
      </c>
      <c r="AD72" s="37">
        <v>0.12</v>
      </c>
      <c r="AE72" s="38" t="s">
        <v>328</v>
      </c>
      <c r="AF72" s="37"/>
      <c r="AG72" s="37">
        <f t="shared" si="2"/>
        <v>0</v>
      </c>
      <c r="AH72" s="10"/>
    </row>
    <row r="73" spans="2:34" ht="105" x14ac:dyDescent="0.25">
      <c r="B73" s="5" t="s">
        <v>64</v>
      </c>
      <c r="C73" s="5" t="s">
        <v>65</v>
      </c>
      <c r="D73" s="5" t="s">
        <v>66</v>
      </c>
      <c r="E73" s="5" t="s">
        <v>67</v>
      </c>
      <c r="F73" s="5" t="s">
        <v>68</v>
      </c>
      <c r="G73" s="5" t="s">
        <v>314</v>
      </c>
      <c r="H73" s="5" t="s">
        <v>81</v>
      </c>
      <c r="I73" s="5" t="s">
        <v>316</v>
      </c>
      <c r="J73" s="5" t="s">
        <v>196</v>
      </c>
      <c r="K73" s="6" t="s">
        <v>200</v>
      </c>
      <c r="L73" s="6" t="s">
        <v>201</v>
      </c>
      <c r="M73" s="5" t="s">
        <v>53</v>
      </c>
      <c r="N73" s="7">
        <v>42795</v>
      </c>
      <c r="O73" s="7">
        <v>43069</v>
      </c>
      <c r="P73" s="6" t="s">
        <v>88</v>
      </c>
      <c r="Q73" s="6"/>
      <c r="R73" s="46">
        <v>0.01</v>
      </c>
      <c r="S73" s="37"/>
      <c r="T73" s="46"/>
      <c r="U73" s="46">
        <v>0.05</v>
      </c>
      <c r="V73" s="46">
        <v>0.06</v>
      </c>
      <c r="W73" s="46">
        <v>0.08</v>
      </c>
      <c r="X73" s="37">
        <v>0.12</v>
      </c>
      <c r="Y73" s="46"/>
      <c r="Z73" s="46">
        <v>0.12</v>
      </c>
      <c r="AA73" s="37">
        <v>0.15</v>
      </c>
      <c r="AB73" s="46">
        <v>0.17</v>
      </c>
      <c r="AC73" s="46">
        <v>0.25</v>
      </c>
      <c r="AD73" s="37"/>
      <c r="AE73" s="38" t="s">
        <v>328</v>
      </c>
      <c r="AF73" s="37"/>
      <c r="AG73" s="37">
        <f t="shared" si="2"/>
        <v>0</v>
      </c>
      <c r="AH73" s="10"/>
    </row>
    <row r="74" spans="2:34" ht="150.75" customHeight="1" x14ac:dyDescent="0.25">
      <c r="B74" s="5" t="s">
        <v>64</v>
      </c>
      <c r="C74" s="5" t="s">
        <v>65</v>
      </c>
      <c r="D74" s="5" t="s">
        <v>66</v>
      </c>
      <c r="E74" s="5" t="s">
        <v>67</v>
      </c>
      <c r="F74" s="5" t="s">
        <v>74</v>
      </c>
      <c r="G74" s="5" t="s">
        <v>314</v>
      </c>
      <c r="H74" s="5" t="s">
        <v>81</v>
      </c>
      <c r="I74" s="5" t="s">
        <v>316</v>
      </c>
      <c r="J74" s="255" t="s">
        <v>202</v>
      </c>
      <c r="K74" s="6" t="s">
        <v>203</v>
      </c>
      <c r="L74" s="6" t="s">
        <v>204</v>
      </c>
      <c r="M74" s="5" t="s">
        <v>53</v>
      </c>
      <c r="N74" s="7">
        <v>42826</v>
      </c>
      <c r="O74" s="7">
        <v>43100</v>
      </c>
      <c r="P74" s="6" t="s">
        <v>189</v>
      </c>
      <c r="Q74" s="6" t="s">
        <v>88</v>
      </c>
      <c r="R74" s="46">
        <v>0.01</v>
      </c>
      <c r="S74" s="37"/>
      <c r="T74" s="47"/>
      <c r="U74" s="47"/>
      <c r="V74" s="46">
        <v>0.11</v>
      </c>
      <c r="W74" s="46">
        <v>0.11</v>
      </c>
      <c r="X74" s="37">
        <v>0.11</v>
      </c>
      <c r="Y74" s="46">
        <v>0.11</v>
      </c>
      <c r="Z74" s="46">
        <v>0.11</v>
      </c>
      <c r="AA74" s="37">
        <v>0.11</v>
      </c>
      <c r="AB74" s="46">
        <v>0.11</v>
      </c>
      <c r="AC74" s="46">
        <v>0.11</v>
      </c>
      <c r="AD74" s="37">
        <v>0.12</v>
      </c>
      <c r="AE74" s="38" t="s">
        <v>328</v>
      </c>
      <c r="AF74" s="37">
        <v>0.01</v>
      </c>
      <c r="AG74" s="37">
        <f t="shared" si="2"/>
        <v>0.01</v>
      </c>
      <c r="AH74" s="49" t="s">
        <v>479</v>
      </c>
    </row>
    <row r="75" spans="2:34" ht="140.25" customHeight="1" x14ac:dyDescent="0.25">
      <c r="B75" s="5" t="s">
        <v>64</v>
      </c>
      <c r="C75" s="5" t="s">
        <v>65</v>
      </c>
      <c r="D75" s="5" t="s">
        <v>66</v>
      </c>
      <c r="E75" s="5" t="s">
        <v>67</v>
      </c>
      <c r="F75" s="5" t="s">
        <v>74</v>
      </c>
      <c r="G75" s="5" t="s">
        <v>314</v>
      </c>
      <c r="H75" s="5" t="s">
        <v>81</v>
      </c>
      <c r="I75" s="5" t="s">
        <v>316</v>
      </c>
      <c r="J75" s="257"/>
      <c r="K75" s="6" t="s">
        <v>205</v>
      </c>
      <c r="L75" s="6" t="s">
        <v>201</v>
      </c>
      <c r="M75" s="5" t="s">
        <v>53</v>
      </c>
      <c r="N75" s="7">
        <v>42826</v>
      </c>
      <c r="O75" s="7">
        <v>42916</v>
      </c>
      <c r="P75" s="6"/>
      <c r="Q75" s="6"/>
      <c r="R75" s="46">
        <v>0.01</v>
      </c>
      <c r="S75" s="37"/>
      <c r="T75" s="47"/>
      <c r="U75" s="47"/>
      <c r="V75" s="46">
        <v>0.3</v>
      </c>
      <c r="W75" s="46">
        <v>0.3</v>
      </c>
      <c r="X75" s="37">
        <v>0.4</v>
      </c>
      <c r="Y75" s="47"/>
      <c r="Z75" s="47"/>
      <c r="AA75" s="37"/>
      <c r="AB75" s="46"/>
      <c r="AC75" s="46"/>
      <c r="AD75" s="37"/>
      <c r="AE75" s="38" t="s">
        <v>328</v>
      </c>
      <c r="AF75" s="37">
        <v>0.01</v>
      </c>
      <c r="AG75" s="37">
        <f t="shared" si="2"/>
        <v>0.01</v>
      </c>
      <c r="AH75" s="49" t="s">
        <v>480</v>
      </c>
    </row>
    <row r="76" spans="2:34" ht="138.75" customHeight="1" x14ac:dyDescent="0.25">
      <c r="B76" s="5" t="s">
        <v>64</v>
      </c>
      <c r="C76" s="5" t="s">
        <v>65</v>
      </c>
      <c r="D76" s="5" t="s">
        <v>66</v>
      </c>
      <c r="E76" s="5" t="s">
        <v>67</v>
      </c>
      <c r="F76" s="5" t="s">
        <v>74</v>
      </c>
      <c r="G76" s="5" t="s">
        <v>314</v>
      </c>
      <c r="H76" s="5" t="s">
        <v>81</v>
      </c>
      <c r="I76" s="5" t="s">
        <v>316</v>
      </c>
      <c r="J76" s="256"/>
      <c r="K76" s="6" t="s">
        <v>206</v>
      </c>
      <c r="L76" s="6" t="s">
        <v>207</v>
      </c>
      <c r="M76" s="5" t="s">
        <v>53</v>
      </c>
      <c r="N76" s="7">
        <v>42917</v>
      </c>
      <c r="O76" s="7">
        <v>43100</v>
      </c>
      <c r="P76" s="6"/>
      <c r="Q76" s="6"/>
      <c r="R76" s="46">
        <v>0.02</v>
      </c>
      <c r="S76" s="37"/>
      <c r="T76" s="47"/>
      <c r="U76" s="47"/>
      <c r="V76" s="47"/>
      <c r="W76" s="47"/>
      <c r="X76" s="37"/>
      <c r="Y76" s="46">
        <v>0.16</v>
      </c>
      <c r="Z76" s="46">
        <v>0.17</v>
      </c>
      <c r="AA76" s="37">
        <v>0.16</v>
      </c>
      <c r="AB76" s="46">
        <v>0.17</v>
      </c>
      <c r="AC76" s="46">
        <v>0.17</v>
      </c>
      <c r="AD76" s="37">
        <v>0.17</v>
      </c>
      <c r="AE76" s="38" t="s">
        <v>328</v>
      </c>
      <c r="AF76" s="37">
        <v>0.01</v>
      </c>
      <c r="AG76" s="37">
        <f t="shared" si="2"/>
        <v>0.01</v>
      </c>
      <c r="AH76" s="49" t="s">
        <v>481</v>
      </c>
    </row>
    <row r="77" spans="2:34" ht="105" x14ac:dyDescent="0.25">
      <c r="B77" s="5" t="s">
        <v>64</v>
      </c>
      <c r="C77" s="5" t="s">
        <v>65</v>
      </c>
      <c r="D77" s="5" t="s">
        <v>66</v>
      </c>
      <c r="E77" s="5" t="s">
        <v>67</v>
      </c>
      <c r="F77" s="5" t="s">
        <v>68</v>
      </c>
      <c r="G77" s="5" t="s">
        <v>314</v>
      </c>
      <c r="H77" s="5" t="s">
        <v>81</v>
      </c>
      <c r="I77" s="139" t="s">
        <v>316</v>
      </c>
      <c r="J77" s="5" t="s">
        <v>208</v>
      </c>
      <c r="K77" s="6" t="s">
        <v>211</v>
      </c>
      <c r="L77" s="6" t="s">
        <v>209</v>
      </c>
      <c r="M77" s="5" t="s">
        <v>53</v>
      </c>
      <c r="N77" s="7">
        <v>42736</v>
      </c>
      <c r="O77" s="7">
        <v>43099</v>
      </c>
      <c r="P77" s="6" t="s">
        <v>212</v>
      </c>
      <c r="Q77" s="6" t="s">
        <v>88</v>
      </c>
      <c r="R77" s="46">
        <v>0.02</v>
      </c>
      <c r="S77" s="37">
        <v>0.08</v>
      </c>
      <c r="T77" s="46">
        <v>0.08</v>
      </c>
      <c r="U77" s="46">
        <v>0.08</v>
      </c>
      <c r="V77" s="46">
        <v>0.09</v>
      </c>
      <c r="W77" s="46">
        <v>0.08</v>
      </c>
      <c r="X77" s="37">
        <v>0.08</v>
      </c>
      <c r="Y77" s="46">
        <v>0.08</v>
      </c>
      <c r="Z77" s="46">
        <v>0.09</v>
      </c>
      <c r="AA77" s="37">
        <v>0.08</v>
      </c>
      <c r="AB77" s="46">
        <v>0.09</v>
      </c>
      <c r="AC77" s="46">
        <v>0.08</v>
      </c>
      <c r="AD77" s="37">
        <v>0.09</v>
      </c>
      <c r="AE77" s="38" t="s">
        <v>328</v>
      </c>
      <c r="AF77" s="37">
        <v>0.08</v>
      </c>
      <c r="AG77" s="37">
        <f t="shared" si="2"/>
        <v>0.08</v>
      </c>
      <c r="AH77" s="49" t="s">
        <v>411</v>
      </c>
    </row>
    <row r="78" spans="2:34" ht="105" x14ac:dyDescent="0.25">
      <c r="B78" s="5" t="s">
        <v>64</v>
      </c>
      <c r="C78" s="5" t="s">
        <v>65</v>
      </c>
      <c r="D78" s="5" t="s">
        <v>66</v>
      </c>
      <c r="E78" s="5" t="s">
        <v>67</v>
      </c>
      <c r="F78" s="5" t="s">
        <v>68</v>
      </c>
      <c r="G78" s="5" t="s">
        <v>314</v>
      </c>
      <c r="H78" s="5" t="s">
        <v>81</v>
      </c>
      <c r="I78" s="139" t="s">
        <v>316</v>
      </c>
      <c r="J78" s="5" t="s">
        <v>208</v>
      </c>
      <c r="K78" s="6" t="s">
        <v>210</v>
      </c>
      <c r="L78" s="6"/>
      <c r="M78" s="5" t="s">
        <v>53</v>
      </c>
      <c r="N78" s="7">
        <v>42736</v>
      </c>
      <c r="O78" s="7">
        <v>42916</v>
      </c>
      <c r="P78" s="6" t="s">
        <v>177</v>
      </c>
      <c r="Q78" s="6"/>
      <c r="R78" s="46">
        <v>0.02</v>
      </c>
      <c r="S78" s="37">
        <v>0.17</v>
      </c>
      <c r="T78" s="47">
        <v>0.16</v>
      </c>
      <c r="U78" s="47">
        <v>0.17</v>
      </c>
      <c r="V78" s="47">
        <v>0.17</v>
      </c>
      <c r="W78" s="47">
        <v>0.16</v>
      </c>
      <c r="X78" s="37">
        <v>0.17</v>
      </c>
      <c r="Y78" s="47"/>
      <c r="Z78" s="47"/>
      <c r="AA78" s="37"/>
      <c r="AB78" s="46"/>
      <c r="AC78" s="46"/>
      <c r="AD78" s="37"/>
      <c r="AE78" s="38" t="s">
        <v>328</v>
      </c>
      <c r="AF78" s="37">
        <v>0.17</v>
      </c>
      <c r="AG78" s="37">
        <f t="shared" si="2"/>
        <v>0.17</v>
      </c>
      <c r="AH78" s="49" t="s">
        <v>412</v>
      </c>
    </row>
    <row r="79" spans="2:34" ht="159.75" customHeight="1" x14ac:dyDescent="0.2">
      <c r="B79" s="5" t="s">
        <v>64</v>
      </c>
      <c r="C79" s="5" t="s">
        <v>65</v>
      </c>
      <c r="D79" s="5" t="s">
        <v>66</v>
      </c>
      <c r="E79" s="5" t="s">
        <v>67</v>
      </c>
      <c r="F79" s="5" t="s">
        <v>68</v>
      </c>
      <c r="G79" s="5" t="s">
        <v>314</v>
      </c>
      <c r="H79" s="5" t="s">
        <v>81</v>
      </c>
      <c r="I79" s="5" t="s">
        <v>678</v>
      </c>
      <c r="J79" s="50" t="s">
        <v>433</v>
      </c>
      <c r="K79" s="6" t="s">
        <v>341</v>
      </c>
      <c r="L79" s="6" t="s">
        <v>342</v>
      </c>
      <c r="M79" s="5" t="s">
        <v>45</v>
      </c>
      <c r="N79" s="7" t="s">
        <v>343</v>
      </c>
      <c r="O79" s="7" t="s">
        <v>344</v>
      </c>
      <c r="P79" s="6" t="s">
        <v>345</v>
      </c>
      <c r="Q79" s="6" t="s">
        <v>478</v>
      </c>
      <c r="R79" s="46">
        <v>0.03</v>
      </c>
      <c r="S79" s="37"/>
      <c r="T79" s="47"/>
      <c r="U79" s="47"/>
      <c r="V79" s="47">
        <v>0.2</v>
      </c>
      <c r="W79" s="47"/>
      <c r="X79" s="37"/>
      <c r="Y79" s="47">
        <v>0.2</v>
      </c>
      <c r="Z79" s="47"/>
      <c r="AA79" s="37"/>
      <c r="AB79" s="46"/>
      <c r="AC79" s="46"/>
      <c r="AD79" s="37">
        <v>0.6</v>
      </c>
      <c r="AE79" s="38" t="s">
        <v>328</v>
      </c>
      <c r="AF79" s="37">
        <v>0</v>
      </c>
      <c r="AG79" s="37">
        <f t="shared" si="2"/>
        <v>0</v>
      </c>
      <c r="AH79" s="6" t="s">
        <v>347</v>
      </c>
    </row>
    <row r="80" spans="2:34" ht="120" x14ac:dyDescent="0.25">
      <c r="B80" s="5" t="s">
        <v>64</v>
      </c>
      <c r="C80" s="5" t="s">
        <v>65</v>
      </c>
      <c r="D80" s="5" t="s">
        <v>66</v>
      </c>
      <c r="E80" s="5" t="s">
        <v>67</v>
      </c>
      <c r="F80" s="5" t="s">
        <v>68</v>
      </c>
      <c r="G80" s="5" t="s">
        <v>314</v>
      </c>
      <c r="H80" s="5" t="s">
        <v>81</v>
      </c>
      <c r="I80" s="139" t="s">
        <v>678</v>
      </c>
      <c r="J80" s="255" t="s">
        <v>348</v>
      </c>
      <c r="K80" s="6" t="s">
        <v>349</v>
      </c>
      <c r="L80" s="6" t="s">
        <v>350</v>
      </c>
      <c r="M80" s="5" t="s">
        <v>45</v>
      </c>
      <c r="N80" s="7">
        <v>42801</v>
      </c>
      <c r="O80" s="7">
        <v>43100</v>
      </c>
      <c r="P80" s="6" t="s">
        <v>177</v>
      </c>
      <c r="Q80" s="6" t="s">
        <v>88</v>
      </c>
      <c r="R80" s="46">
        <v>0.03</v>
      </c>
      <c r="S80" s="37"/>
      <c r="T80" s="47"/>
      <c r="U80" s="47">
        <v>0.1</v>
      </c>
      <c r="V80" s="47">
        <v>0.1</v>
      </c>
      <c r="W80" s="47">
        <v>0.1</v>
      </c>
      <c r="X80" s="37">
        <v>0.1</v>
      </c>
      <c r="Y80" s="47">
        <v>0.1</v>
      </c>
      <c r="Z80" s="47">
        <v>0.1</v>
      </c>
      <c r="AA80" s="37">
        <v>0.1</v>
      </c>
      <c r="AB80" s="46">
        <v>0.1</v>
      </c>
      <c r="AC80" s="46">
        <v>0.1</v>
      </c>
      <c r="AD80" s="37">
        <v>0.1</v>
      </c>
      <c r="AE80" s="38" t="s">
        <v>328</v>
      </c>
      <c r="AF80" s="37">
        <v>0</v>
      </c>
      <c r="AG80" s="37">
        <f t="shared" si="2"/>
        <v>0</v>
      </c>
      <c r="AH80" s="6" t="s">
        <v>351</v>
      </c>
    </row>
    <row r="81" spans="2:34" ht="105" x14ac:dyDescent="0.25">
      <c r="B81" s="5" t="s">
        <v>64</v>
      </c>
      <c r="C81" s="5" t="s">
        <v>65</v>
      </c>
      <c r="D81" s="5" t="s">
        <v>66</v>
      </c>
      <c r="E81" s="5" t="s">
        <v>67</v>
      </c>
      <c r="F81" s="5" t="s">
        <v>68</v>
      </c>
      <c r="G81" s="5" t="s">
        <v>314</v>
      </c>
      <c r="H81" s="5" t="s">
        <v>81</v>
      </c>
      <c r="I81" s="139" t="s">
        <v>678</v>
      </c>
      <c r="J81" s="256"/>
      <c r="K81" s="6" t="s">
        <v>121</v>
      </c>
      <c r="L81" s="6" t="s">
        <v>352</v>
      </c>
      <c r="M81" s="5" t="s">
        <v>45</v>
      </c>
      <c r="N81" s="7">
        <v>42801</v>
      </c>
      <c r="O81" s="7">
        <v>43100</v>
      </c>
      <c r="P81" s="6" t="s">
        <v>177</v>
      </c>
      <c r="Q81" s="6" t="s">
        <v>88</v>
      </c>
      <c r="R81" s="46">
        <v>0.02</v>
      </c>
      <c r="S81" s="37"/>
      <c r="T81" s="47"/>
      <c r="U81" s="47"/>
      <c r="V81" s="47"/>
      <c r="W81" s="47"/>
      <c r="X81" s="37">
        <v>0.5</v>
      </c>
      <c r="Y81" s="47"/>
      <c r="Z81" s="47"/>
      <c r="AA81" s="37"/>
      <c r="AB81" s="46"/>
      <c r="AC81" s="46"/>
      <c r="AD81" s="37">
        <v>0.5</v>
      </c>
      <c r="AE81" s="38" t="s">
        <v>328</v>
      </c>
      <c r="AF81" s="37">
        <v>0</v>
      </c>
      <c r="AG81" s="37">
        <f t="shared" si="2"/>
        <v>0</v>
      </c>
      <c r="AH81" s="6" t="s">
        <v>353</v>
      </c>
    </row>
    <row r="82" spans="2:34" ht="129.75" customHeight="1" x14ac:dyDescent="0.25">
      <c r="B82" s="5" t="s">
        <v>64</v>
      </c>
      <c r="C82" s="5" t="s">
        <v>65</v>
      </c>
      <c r="D82" s="5" t="s">
        <v>66</v>
      </c>
      <c r="E82" s="5" t="s">
        <v>67</v>
      </c>
      <c r="F82" s="5" t="s">
        <v>68</v>
      </c>
      <c r="G82" s="5" t="s">
        <v>314</v>
      </c>
      <c r="H82" s="5" t="s">
        <v>81</v>
      </c>
      <c r="I82" s="139" t="s">
        <v>678</v>
      </c>
      <c r="J82" s="51" t="s">
        <v>123</v>
      </c>
      <c r="K82" s="6" t="s">
        <v>122</v>
      </c>
      <c r="L82" s="6"/>
      <c r="M82" s="5" t="s">
        <v>45</v>
      </c>
      <c r="N82" s="7">
        <v>42767</v>
      </c>
      <c r="O82" s="7">
        <v>43100</v>
      </c>
      <c r="P82" s="6" t="s">
        <v>354</v>
      </c>
      <c r="Q82" s="6" t="s">
        <v>355</v>
      </c>
      <c r="R82" s="46">
        <v>0.02</v>
      </c>
      <c r="S82" s="37"/>
      <c r="T82" s="47"/>
      <c r="U82" s="47"/>
      <c r="V82" s="47">
        <v>0.35</v>
      </c>
      <c r="W82" s="47"/>
      <c r="X82" s="37"/>
      <c r="Y82" s="47"/>
      <c r="Z82" s="47">
        <v>0.35</v>
      </c>
      <c r="AA82" s="37"/>
      <c r="AB82" s="46"/>
      <c r="AC82" s="46"/>
      <c r="AD82" s="37">
        <v>0.3</v>
      </c>
      <c r="AE82" s="38" t="s">
        <v>328</v>
      </c>
      <c r="AF82" s="37">
        <v>0</v>
      </c>
      <c r="AG82" s="37">
        <f t="shared" si="2"/>
        <v>0</v>
      </c>
      <c r="AH82" s="6" t="s">
        <v>356</v>
      </c>
    </row>
    <row r="83" spans="2:34" ht="105" x14ac:dyDescent="0.25">
      <c r="B83" s="5" t="s">
        <v>64</v>
      </c>
      <c r="C83" s="5" t="s">
        <v>65</v>
      </c>
      <c r="D83" s="5" t="s">
        <v>66</v>
      </c>
      <c r="E83" s="5" t="s">
        <v>67</v>
      </c>
      <c r="F83" s="5" t="s">
        <v>74</v>
      </c>
      <c r="G83" s="5" t="s">
        <v>313</v>
      </c>
      <c r="H83" s="5" t="s">
        <v>81</v>
      </c>
      <c r="I83" s="5" t="s">
        <v>318</v>
      </c>
      <c r="J83" s="255" t="s">
        <v>76</v>
      </c>
      <c r="K83" s="6" t="s">
        <v>77</v>
      </c>
      <c r="L83" s="6"/>
      <c r="M83" s="5" t="s">
        <v>71</v>
      </c>
      <c r="N83" s="7">
        <v>42767</v>
      </c>
      <c r="O83" s="7">
        <v>42978</v>
      </c>
      <c r="P83" s="6" t="s">
        <v>78</v>
      </c>
      <c r="Q83" s="6" t="s">
        <v>79</v>
      </c>
      <c r="R83" s="46">
        <v>0.02</v>
      </c>
      <c r="S83" s="37"/>
      <c r="T83" s="46">
        <v>0.15</v>
      </c>
      <c r="U83" s="46">
        <v>0.15</v>
      </c>
      <c r="V83" s="46">
        <v>0.15</v>
      </c>
      <c r="W83" s="46">
        <v>0.15</v>
      </c>
      <c r="X83" s="37">
        <v>0.2</v>
      </c>
      <c r="Y83" s="46">
        <v>0.1</v>
      </c>
      <c r="Z83" s="46">
        <v>0.1</v>
      </c>
      <c r="AA83" s="37"/>
      <c r="AB83" s="46"/>
      <c r="AC83" s="46"/>
      <c r="AD83" s="37"/>
      <c r="AE83" s="38" t="s">
        <v>328</v>
      </c>
      <c r="AF83" s="37">
        <v>0</v>
      </c>
      <c r="AG83" s="37">
        <f t="shared" si="2"/>
        <v>0</v>
      </c>
      <c r="AH83" s="6" t="s">
        <v>428</v>
      </c>
    </row>
    <row r="84" spans="2:34" ht="105" x14ac:dyDescent="0.25">
      <c r="B84" s="5" t="s">
        <v>64</v>
      </c>
      <c r="C84" s="5" t="s">
        <v>65</v>
      </c>
      <c r="D84" s="5" t="s">
        <v>66</v>
      </c>
      <c r="E84" s="5" t="s">
        <v>67</v>
      </c>
      <c r="F84" s="5" t="s">
        <v>74</v>
      </c>
      <c r="G84" s="5" t="s">
        <v>313</v>
      </c>
      <c r="H84" s="5" t="s">
        <v>81</v>
      </c>
      <c r="I84" s="5" t="s">
        <v>318</v>
      </c>
      <c r="J84" s="256"/>
      <c r="K84" s="6" t="s">
        <v>80</v>
      </c>
      <c r="L84" s="6"/>
      <c r="M84" s="5" t="s">
        <v>71</v>
      </c>
      <c r="N84" s="7">
        <v>42795</v>
      </c>
      <c r="O84" s="7">
        <v>43008</v>
      </c>
      <c r="P84" s="6" t="s">
        <v>78</v>
      </c>
      <c r="Q84" s="6" t="s">
        <v>79</v>
      </c>
      <c r="R84" s="46">
        <v>0.02</v>
      </c>
      <c r="S84" s="37"/>
      <c r="T84" s="47"/>
      <c r="U84" s="46">
        <v>0.05</v>
      </c>
      <c r="V84" s="46">
        <v>0.1</v>
      </c>
      <c r="W84" s="46">
        <v>0.2</v>
      </c>
      <c r="X84" s="37">
        <v>0.3</v>
      </c>
      <c r="Y84" s="46">
        <v>0.2</v>
      </c>
      <c r="Z84" s="46">
        <v>0.1</v>
      </c>
      <c r="AA84" s="37">
        <v>0.05</v>
      </c>
      <c r="AB84" s="46"/>
      <c r="AC84" s="46"/>
      <c r="AD84" s="37"/>
      <c r="AE84" s="38" t="s">
        <v>328</v>
      </c>
      <c r="AF84" s="37">
        <v>0</v>
      </c>
      <c r="AG84" s="37">
        <f t="shared" si="2"/>
        <v>0</v>
      </c>
      <c r="AH84" s="6" t="s">
        <v>428</v>
      </c>
    </row>
    <row r="85" spans="2:34" ht="105" x14ac:dyDescent="0.25">
      <c r="B85" s="5" t="s">
        <v>64</v>
      </c>
      <c r="C85" s="5" t="s">
        <v>65</v>
      </c>
      <c r="D85" s="5" t="s">
        <v>66</v>
      </c>
      <c r="E85" s="5" t="s">
        <v>67</v>
      </c>
      <c r="F85" s="5" t="s">
        <v>74</v>
      </c>
      <c r="G85" s="5" t="s">
        <v>313</v>
      </c>
      <c r="H85" s="5" t="s">
        <v>81</v>
      </c>
      <c r="I85" s="5" t="s">
        <v>318</v>
      </c>
      <c r="J85" s="255" t="s">
        <v>81</v>
      </c>
      <c r="K85" s="6" t="s">
        <v>337</v>
      </c>
      <c r="L85" s="6"/>
      <c r="M85" s="5" t="s">
        <v>71</v>
      </c>
      <c r="N85" s="7">
        <v>42840</v>
      </c>
      <c r="O85" s="7">
        <v>43100</v>
      </c>
      <c r="P85" s="6" t="s">
        <v>87</v>
      </c>
      <c r="Q85" s="6" t="s">
        <v>88</v>
      </c>
      <c r="R85" s="46">
        <v>0.02</v>
      </c>
      <c r="S85" s="37"/>
      <c r="T85" s="47"/>
      <c r="U85" s="47"/>
      <c r="V85" s="46">
        <v>0.05</v>
      </c>
      <c r="W85" s="46">
        <v>0.05</v>
      </c>
      <c r="X85" s="37">
        <v>0.1</v>
      </c>
      <c r="Y85" s="46">
        <v>0.1</v>
      </c>
      <c r="Z85" s="46">
        <v>0.2</v>
      </c>
      <c r="AA85" s="37">
        <v>0.2</v>
      </c>
      <c r="AB85" s="46">
        <v>0.1</v>
      </c>
      <c r="AC85" s="46">
        <v>0.1</v>
      </c>
      <c r="AD85" s="37">
        <v>0.1</v>
      </c>
      <c r="AE85" s="38" t="s">
        <v>328</v>
      </c>
      <c r="AF85" s="37">
        <v>0</v>
      </c>
      <c r="AG85" s="37">
        <f t="shared" si="2"/>
        <v>0</v>
      </c>
      <c r="AH85" s="6"/>
    </row>
    <row r="86" spans="2:34" ht="105" x14ac:dyDescent="0.25">
      <c r="B86" s="5" t="s">
        <v>64</v>
      </c>
      <c r="C86" s="5" t="s">
        <v>65</v>
      </c>
      <c r="D86" s="5" t="s">
        <v>66</v>
      </c>
      <c r="E86" s="5" t="s">
        <v>67</v>
      </c>
      <c r="F86" s="5" t="s">
        <v>74</v>
      </c>
      <c r="G86" s="5" t="s">
        <v>313</v>
      </c>
      <c r="H86" s="5" t="s">
        <v>81</v>
      </c>
      <c r="I86" s="5" t="s">
        <v>316</v>
      </c>
      <c r="J86" s="257"/>
      <c r="K86" s="6" t="s">
        <v>82</v>
      </c>
      <c r="L86" s="6"/>
      <c r="M86" s="5" t="s">
        <v>71</v>
      </c>
      <c r="N86" s="7">
        <v>42781</v>
      </c>
      <c r="O86" s="7">
        <v>43069</v>
      </c>
      <c r="P86" s="6" t="s">
        <v>89</v>
      </c>
      <c r="Q86" s="6" t="s">
        <v>88</v>
      </c>
      <c r="R86" s="46">
        <v>0.02</v>
      </c>
      <c r="S86" s="37"/>
      <c r="T86" s="47">
        <v>0.05</v>
      </c>
      <c r="U86" s="47">
        <v>0.1</v>
      </c>
      <c r="V86" s="47">
        <v>0.15</v>
      </c>
      <c r="W86" s="47">
        <v>0.15</v>
      </c>
      <c r="X86" s="37">
        <v>0.1</v>
      </c>
      <c r="Y86" s="47">
        <v>0.2</v>
      </c>
      <c r="Z86" s="47">
        <v>0.1</v>
      </c>
      <c r="AA86" s="37">
        <v>0.1</v>
      </c>
      <c r="AB86" s="46">
        <v>0.05</v>
      </c>
      <c r="AC86" s="46"/>
      <c r="AD86" s="37"/>
      <c r="AE86" s="38" t="s">
        <v>328</v>
      </c>
      <c r="AF86" s="37">
        <v>0</v>
      </c>
      <c r="AG86" s="37">
        <f t="shared" si="2"/>
        <v>0</v>
      </c>
      <c r="AH86" s="43"/>
    </row>
    <row r="87" spans="2:34" ht="105" x14ac:dyDescent="0.25">
      <c r="B87" s="5" t="s">
        <v>64</v>
      </c>
      <c r="C87" s="5" t="s">
        <v>65</v>
      </c>
      <c r="D87" s="5" t="s">
        <v>66</v>
      </c>
      <c r="E87" s="123" t="s">
        <v>67</v>
      </c>
      <c r="F87" s="123" t="s">
        <v>74</v>
      </c>
      <c r="G87" s="5" t="s">
        <v>313</v>
      </c>
      <c r="H87" s="5" t="s">
        <v>81</v>
      </c>
      <c r="I87" s="5" t="s">
        <v>317</v>
      </c>
      <c r="J87" s="257"/>
      <c r="K87" s="6" t="s">
        <v>83</v>
      </c>
      <c r="L87" s="6"/>
      <c r="M87" s="123" t="s">
        <v>71</v>
      </c>
      <c r="N87" s="7">
        <v>42745</v>
      </c>
      <c r="O87" s="7">
        <v>42916</v>
      </c>
      <c r="P87" s="6" t="s">
        <v>89</v>
      </c>
      <c r="Q87" s="6" t="s">
        <v>88</v>
      </c>
      <c r="R87" s="46">
        <v>0.03</v>
      </c>
      <c r="S87" s="37">
        <v>0.2</v>
      </c>
      <c r="T87" s="47">
        <v>0.2</v>
      </c>
      <c r="U87" s="47">
        <v>0.15</v>
      </c>
      <c r="V87" s="47">
        <v>0.15</v>
      </c>
      <c r="W87" s="47">
        <v>0.2</v>
      </c>
      <c r="X87" s="37">
        <v>0.1</v>
      </c>
      <c r="Y87" s="47"/>
      <c r="Z87" s="47"/>
      <c r="AA87" s="37"/>
      <c r="AB87" s="46"/>
      <c r="AC87" s="46"/>
      <c r="AD87" s="37"/>
      <c r="AE87" s="38" t="s">
        <v>328</v>
      </c>
      <c r="AF87" s="37">
        <v>0.1</v>
      </c>
      <c r="AG87" s="37">
        <f t="shared" si="2"/>
        <v>0.1</v>
      </c>
      <c r="AH87" s="10" t="s">
        <v>613</v>
      </c>
    </row>
    <row r="88" spans="2:34" ht="105" x14ac:dyDescent="0.25">
      <c r="B88" s="5" t="s">
        <v>64</v>
      </c>
      <c r="C88" s="5" t="s">
        <v>65</v>
      </c>
      <c r="D88" s="5" t="s">
        <v>66</v>
      </c>
      <c r="E88" s="5" t="s">
        <v>67</v>
      </c>
      <c r="F88" s="5" t="s">
        <v>74</v>
      </c>
      <c r="G88" s="5" t="s">
        <v>313</v>
      </c>
      <c r="H88" s="5" t="s">
        <v>81</v>
      </c>
      <c r="I88" s="5" t="s">
        <v>316</v>
      </c>
      <c r="J88" s="257"/>
      <c r="K88" s="6" t="s">
        <v>84</v>
      </c>
      <c r="L88" s="6"/>
      <c r="M88" s="5" t="s">
        <v>71</v>
      </c>
      <c r="N88" s="7">
        <v>42767</v>
      </c>
      <c r="O88" s="7">
        <v>43069</v>
      </c>
      <c r="P88" s="6" t="s">
        <v>90</v>
      </c>
      <c r="Q88" s="6" t="s">
        <v>88</v>
      </c>
      <c r="R88" s="46">
        <v>0.01</v>
      </c>
      <c r="S88" s="37"/>
      <c r="T88" s="47">
        <v>0.05</v>
      </c>
      <c r="U88" s="47">
        <v>0.1</v>
      </c>
      <c r="V88" s="47">
        <v>0.1</v>
      </c>
      <c r="W88" s="47">
        <v>0.1</v>
      </c>
      <c r="X88" s="47">
        <v>0.1</v>
      </c>
      <c r="Y88" s="47">
        <v>0.1</v>
      </c>
      <c r="Z88" s="47">
        <v>0.1</v>
      </c>
      <c r="AA88" s="47">
        <v>0.1</v>
      </c>
      <c r="AB88" s="47">
        <v>0.15</v>
      </c>
      <c r="AC88" s="47">
        <v>0.1</v>
      </c>
      <c r="AD88" s="37"/>
      <c r="AE88" s="38" t="s">
        <v>328</v>
      </c>
      <c r="AF88" s="37">
        <v>0</v>
      </c>
      <c r="AG88" s="37">
        <f t="shared" si="2"/>
        <v>0</v>
      </c>
      <c r="AH88" s="10" t="s">
        <v>434</v>
      </c>
    </row>
    <row r="89" spans="2:34" ht="105" x14ac:dyDescent="0.25">
      <c r="B89" s="5" t="s">
        <v>64</v>
      </c>
      <c r="C89" s="5" t="s">
        <v>65</v>
      </c>
      <c r="D89" s="5" t="s">
        <v>66</v>
      </c>
      <c r="E89" s="5" t="s">
        <v>67</v>
      </c>
      <c r="F89" s="5" t="s">
        <v>74</v>
      </c>
      <c r="G89" s="5" t="s">
        <v>313</v>
      </c>
      <c r="H89" s="5" t="s">
        <v>81</v>
      </c>
      <c r="I89" s="5" t="s">
        <v>319</v>
      </c>
      <c r="J89" s="257"/>
      <c r="K89" s="6" t="s">
        <v>85</v>
      </c>
      <c r="L89" s="6"/>
      <c r="M89" s="5" t="s">
        <v>71</v>
      </c>
      <c r="N89" s="7">
        <v>42746</v>
      </c>
      <c r="O89" s="7">
        <v>42809</v>
      </c>
      <c r="P89" s="6" t="s">
        <v>91</v>
      </c>
      <c r="Q89" s="6" t="s">
        <v>88</v>
      </c>
      <c r="R89" s="46">
        <v>0.03</v>
      </c>
      <c r="S89" s="37">
        <v>0.25</v>
      </c>
      <c r="T89" s="47">
        <v>0.6</v>
      </c>
      <c r="U89" s="47">
        <v>0.15</v>
      </c>
      <c r="V89" s="47"/>
      <c r="W89" s="47"/>
      <c r="X89" s="37"/>
      <c r="Y89" s="47"/>
      <c r="Z89" s="47"/>
      <c r="AA89" s="37"/>
      <c r="AB89" s="46"/>
      <c r="AC89" s="46"/>
      <c r="AD89" s="37"/>
      <c r="AE89" s="38" t="s">
        <v>328</v>
      </c>
      <c r="AF89" s="37">
        <v>0.25</v>
      </c>
      <c r="AG89" s="37">
        <f t="shared" si="2"/>
        <v>0.25</v>
      </c>
      <c r="AH89" s="10" t="s">
        <v>435</v>
      </c>
    </row>
    <row r="90" spans="2:34" ht="105" x14ac:dyDescent="0.25">
      <c r="B90" s="5" t="s">
        <v>64</v>
      </c>
      <c r="C90" s="5" t="s">
        <v>65</v>
      </c>
      <c r="D90" s="5" t="s">
        <v>66</v>
      </c>
      <c r="E90" s="5" t="s">
        <v>67</v>
      </c>
      <c r="F90" s="5" t="s">
        <v>74</v>
      </c>
      <c r="G90" s="5" t="s">
        <v>313</v>
      </c>
      <c r="H90" s="5" t="s">
        <v>81</v>
      </c>
      <c r="I90" s="5" t="s">
        <v>316</v>
      </c>
      <c r="J90" s="256"/>
      <c r="K90" s="6" t="s">
        <v>86</v>
      </c>
      <c r="L90" s="6"/>
      <c r="M90" s="5" t="s">
        <v>71</v>
      </c>
      <c r="N90" s="7">
        <v>42745</v>
      </c>
      <c r="O90" s="7">
        <v>43100</v>
      </c>
      <c r="P90" s="6" t="s">
        <v>92</v>
      </c>
      <c r="Q90" s="6" t="s">
        <v>93</v>
      </c>
      <c r="R90" s="46">
        <v>0.03</v>
      </c>
      <c r="S90" s="37">
        <v>0.05</v>
      </c>
      <c r="T90" s="47">
        <v>0.1</v>
      </c>
      <c r="U90" s="47">
        <v>0.1</v>
      </c>
      <c r="V90" s="47">
        <v>0.1</v>
      </c>
      <c r="W90" s="47">
        <v>0.1</v>
      </c>
      <c r="X90" s="37">
        <v>0.2</v>
      </c>
      <c r="Y90" s="47">
        <v>0.1</v>
      </c>
      <c r="Z90" s="47">
        <v>0.1</v>
      </c>
      <c r="AA90" s="37">
        <v>0.05</v>
      </c>
      <c r="AB90" s="46">
        <v>0.05</v>
      </c>
      <c r="AC90" s="46">
        <v>0.05</v>
      </c>
      <c r="AD90" s="37"/>
      <c r="AE90" s="38" t="s">
        <v>328</v>
      </c>
      <c r="AF90" s="37">
        <v>0.05</v>
      </c>
      <c r="AG90" s="37">
        <f t="shared" si="2"/>
        <v>0.05</v>
      </c>
      <c r="AH90" s="10" t="s">
        <v>436</v>
      </c>
    </row>
    <row r="91" spans="2:34" ht="129" customHeight="1" x14ac:dyDescent="0.25">
      <c r="B91" s="5" t="s">
        <v>64</v>
      </c>
      <c r="C91" s="5" t="s">
        <v>65</v>
      </c>
      <c r="D91" s="5" t="s">
        <v>66</v>
      </c>
      <c r="E91" s="5" t="s">
        <v>67</v>
      </c>
      <c r="F91" s="5" t="s">
        <v>68</v>
      </c>
      <c r="G91" s="5" t="s">
        <v>313</v>
      </c>
      <c r="H91" s="5" t="s">
        <v>81</v>
      </c>
      <c r="I91" s="5" t="s">
        <v>318</v>
      </c>
      <c r="J91" s="5" t="s">
        <v>124</v>
      </c>
      <c r="K91" s="6" t="s">
        <v>327</v>
      </c>
      <c r="L91" s="6" t="s">
        <v>130</v>
      </c>
      <c r="M91" s="6" t="s">
        <v>73</v>
      </c>
      <c r="N91" s="44">
        <v>42856</v>
      </c>
      <c r="O91" s="44">
        <v>43100</v>
      </c>
      <c r="P91" s="6" t="s">
        <v>128</v>
      </c>
      <c r="Q91" s="5" t="s">
        <v>88</v>
      </c>
      <c r="R91" s="46">
        <v>0</v>
      </c>
      <c r="S91" s="37"/>
      <c r="T91" s="37"/>
      <c r="U91" s="37"/>
      <c r="V91" s="37"/>
      <c r="W91" s="37">
        <v>0.25</v>
      </c>
      <c r="X91" s="37"/>
      <c r="Y91" s="37"/>
      <c r="Z91" s="37">
        <v>0.25</v>
      </c>
      <c r="AA91" s="37">
        <v>0.25</v>
      </c>
      <c r="AB91" s="37"/>
      <c r="AC91" s="37"/>
      <c r="AD91" s="37">
        <v>0.25</v>
      </c>
      <c r="AE91" s="38" t="s">
        <v>328</v>
      </c>
      <c r="AF91" s="53">
        <v>0</v>
      </c>
      <c r="AG91" s="37">
        <f t="shared" si="2"/>
        <v>0</v>
      </c>
      <c r="AH91" s="6" t="s">
        <v>329</v>
      </c>
    </row>
    <row r="92" spans="2:34" ht="150.75" customHeight="1" x14ac:dyDescent="0.25">
      <c r="B92" s="5" t="s">
        <v>64</v>
      </c>
      <c r="C92" s="5" t="s">
        <v>65</v>
      </c>
      <c r="D92" s="5" t="s">
        <v>66</v>
      </c>
      <c r="E92" s="5" t="s">
        <v>67</v>
      </c>
      <c r="F92" s="5" t="s">
        <v>68</v>
      </c>
      <c r="G92" s="5" t="s">
        <v>313</v>
      </c>
      <c r="H92" s="5" t="s">
        <v>81</v>
      </c>
      <c r="I92" s="5" t="s">
        <v>318</v>
      </c>
      <c r="J92" s="5" t="s">
        <v>125</v>
      </c>
      <c r="K92" s="6" t="s">
        <v>330</v>
      </c>
      <c r="L92" s="6" t="s">
        <v>131</v>
      </c>
      <c r="M92" s="6" t="s">
        <v>331</v>
      </c>
      <c r="N92" s="44">
        <v>42856</v>
      </c>
      <c r="O92" s="44">
        <v>43100</v>
      </c>
      <c r="P92" s="6" t="s">
        <v>332</v>
      </c>
      <c r="Q92" s="5" t="s">
        <v>88</v>
      </c>
      <c r="R92" s="46">
        <v>0</v>
      </c>
      <c r="S92" s="37">
        <v>0.08</v>
      </c>
      <c r="T92" s="37">
        <v>0.08</v>
      </c>
      <c r="U92" s="37">
        <v>0.08</v>
      </c>
      <c r="V92" s="37">
        <v>0.08</v>
      </c>
      <c r="W92" s="37">
        <v>0.08</v>
      </c>
      <c r="X92" s="37">
        <v>0.08</v>
      </c>
      <c r="Y92" s="37">
        <v>0.08</v>
      </c>
      <c r="Z92" s="37">
        <v>0.08</v>
      </c>
      <c r="AA92" s="37">
        <v>0.08</v>
      </c>
      <c r="AB92" s="37">
        <v>0.08</v>
      </c>
      <c r="AC92" s="37">
        <v>0.1</v>
      </c>
      <c r="AD92" s="37">
        <v>0.1</v>
      </c>
      <c r="AE92" s="38" t="s">
        <v>328</v>
      </c>
      <c r="AF92" s="53">
        <v>0.08</v>
      </c>
      <c r="AG92" s="37">
        <f t="shared" si="2"/>
        <v>0.08</v>
      </c>
      <c r="AH92" s="6" t="s">
        <v>333</v>
      </c>
    </row>
    <row r="93" spans="2:34" ht="150.75" customHeight="1" x14ac:dyDescent="0.25">
      <c r="B93" s="5" t="s">
        <v>64</v>
      </c>
      <c r="C93" s="5" t="s">
        <v>65</v>
      </c>
      <c r="D93" s="5" t="s">
        <v>66</v>
      </c>
      <c r="E93" s="5" t="s">
        <v>67</v>
      </c>
      <c r="F93" s="5" t="s">
        <v>74</v>
      </c>
      <c r="G93" s="5" t="s">
        <v>313</v>
      </c>
      <c r="H93" s="5" t="s">
        <v>81</v>
      </c>
      <c r="I93" s="5" t="s">
        <v>318</v>
      </c>
      <c r="J93" s="5" t="s">
        <v>126</v>
      </c>
      <c r="K93" s="6" t="s">
        <v>334</v>
      </c>
      <c r="L93" s="6" t="s">
        <v>492</v>
      </c>
      <c r="M93" s="6" t="s">
        <v>73</v>
      </c>
      <c r="N93" s="44">
        <v>42552</v>
      </c>
      <c r="O93" s="44">
        <v>42735</v>
      </c>
      <c r="P93" s="6" t="s">
        <v>332</v>
      </c>
      <c r="Q93" s="5" t="s">
        <v>88</v>
      </c>
      <c r="R93" s="46">
        <v>0.02</v>
      </c>
      <c r="S93" s="37"/>
      <c r="T93" s="37"/>
      <c r="U93" s="37">
        <v>0.25</v>
      </c>
      <c r="V93" s="37"/>
      <c r="W93" s="37"/>
      <c r="X93" s="37">
        <v>0.25</v>
      </c>
      <c r="Y93" s="37"/>
      <c r="Z93" s="37"/>
      <c r="AA93" s="37">
        <v>0.25</v>
      </c>
      <c r="AB93" s="37"/>
      <c r="AC93" s="37"/>
      <c r="AD93" s="37">
        <v>0.25</v>
      </c>
      <c r="AE93" s="38" t="s">
        <v>328</v>
      </c>
      <c r="AF93" s="53">
        <v>0</v>
      </c>
      <c r="AG93" s="37">
        <f t="shared" si="2"/>
        <v>0</v>
      </c>
      <c r="AH93" s="6" t="s">
        <v>491</v>
      </c>
    </row>
    <row r="94" spans="2:34" ht="123.75" customHeight="1" x14ac:dyDescent="0.25">
      <c r="B94" s="5" t="s">
        <v>64</v>
      </c>
      <c r="C94" s="5" t="s">
        <v>65</v>
      </c>
      <c r="D94" s="5" t="s">
        <v>66</v>
      </c>
      <c r="E94" s="5" t="s">
        <v>67</v>
      </c>
      <c r="F94" s="5" t="s">
        <v>68</v>
      </c>
      <c r="G94" s="5" t="s">
        <v>313</v>
      </c>
      <c r="H94" s="5" t="s">
        <v>81</v>
      </c>
      <c r="I94" s="5" t="s">
        <v>318</v>
      </c>
      <c r="J94" s="5" t="s">
        <v>127</v>
      </c>
      <c r="K94" s="6" t="s">
        <v>335</v>
      </c>
      <c r="L94" s="6" t="s">
        <v>133</v>
      </c>
      <c r="M94" s="6" t="s">
        <v>73</v>
      </c>
      <c r="N94" s="44">
        <v>42552</v>
      </c>
      <c r="O94" s="44">
        <v>42735</v>
      </c>
      <c r="P94" s="6" t="s">
        <v>332</v>
      </c>
      <c r="Q94" s="5" t="s">
        <v>129</v>
      </c>
      <c r="R94" s="46">
        <v>0</v>
      </c>
      <c r="S94" s="37">
        <v>0.08</v>
      </c>
      <c r="T94" s="37">
        <v>0.08</v>
      </c>
      <c r="U94" s="37">
        <v>0.08</v>
      </c>
      <c r="V94" s="37">
        <v>0.08</v>
      </c>
      <c r="W94" s="37">
        <v>0.08</v>
      </c>
      <c r="X94" s="37">
        <v>0.08</v>
      </c>
      <c r="Y94" s="37">
        <v>0.08</v>
      </c>
      <c r="Z94" s="37">
        <v>0.08</v>
      </c>
      <c r="AA94" s="37">
        <v>0.08</v>
      </c>
      <c r="AB94" s="37">
        <v>0.08</v>
      </c>
      <c r="AC94" s="37">
        <v>0.1</v>
      </c>
      <c r="AD94" s="37">
        <v>0.1</v>
      </c>
      <c r="AE94" s="38" t="s">
        <v>328</v>
      </c>
      <c r="AF94" s="53">
        <v>0.08</v>
      </c>
      <c r="AG94" s="37">
        <f t="shared" si="2"/>
        <v>0.08</v>
      </c>
      <c r="AH94" s="6" t="s">
        <v>336</v>
      </c>
    </row>
    <row r="95" spans="2:34" x14ac:dyDescent="0.25">
      <c r="AF95" s="155">
        <f>AVERAGE(AF6:AF94)</f>
        <v>8.0149253731343281E-2</v>
      </c>
      <c r="AG95" s="155">
        <f>AVERAGE(AG6:AG94)</f>
        <v>6.0337078651685395E-2</v>
      </c>
    </row>
  </sheetData>
  <mergeCells count="18">
    <mergeCell ref="J83:J84"/>
    <mergeCell ref="J85:J90"/>
    <mergeCell ref="J80:J81"/>
    <mergeCell ref="J34:J35"/>
    <mergeCell ref="J36:J37"/>
    <mergeCell ref="J38:J39"/>
    <mergeCell ref="J40:J42"/>
    <mergeCell ref="J54:J62"/>
    <mergeCell ref="J47:J53"/>
    <mergeCell ref="J74:J76"/>
    <mergeCell ref="B1:C2"/>
    <mergeCell ref="D1:AH1"/>
    <mergeCell ref="D2:AH2"/>
    <mergeCell ref="B4:F4"/>
    <mergeCell ref="G4:I4"/>
    <mergeCell ref="J4:R4"/>
    <mergeCell ref="S4:AD4"/>
    <mergeCell ref="AE4:AH4"/>
  </mergeCell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H99"/>
  <sheetViews>
    <sheetView topLeftCell="AF1" workbookViewId="0">
      <selection activeCell="AH75" sqref="AH75"/>
    </sheetView>
  </sheetViews>
  <sheetFormatPr baseColWidth="10" defaultColWidth="11.42578125" defaultRowHeight="11.25" x14ac:dyDescent="0.25"/>
  <cols>
    <col min="1" max="1" width="1.7109375" style="208" customWidth="1"/>
    <col min="2" max="2" width="17.28515625" style="208" customWidth="1"/>
    <col min="3" max="3" width="32.7109375" style="208" customWidth="1"/>
    <col min="4" max="4" width="20" style="208" customWidth="1"/>
    <col min="5" max="5" width="23.85546875" style="208" customWidth="1"/>
    <col min="6" max="6" width="28.42578125" style="208" customWidth="1"/>
    <col min="7" max="7" width="31" style="208" customWidth="1"/>
    <col min="8" max="8" width="27.5703125" style="208" customWidth="1"/>
    <col min="9" max="9" width="26.28515625" style="208" customWidth="1"/>
    <col min="10" max="10" width="40.5703125" style="208" customWidth="1"/>
    <col min="11" max="11" width="47.140625" style="208" customWidth="1"/>
    <col min="12" max="12" width="32.5703125" style="208" customWidth="1"/>
    <col min="13" max="13" width="22" style="208" customWidth="1"/>
    <col min="14" max="14" width="15.85546875" style="217" customWidth="1"/>
    <col min="15" max="15" width="15.140625" style="217" customWidth="1"/>
    <col min="16" max="17" width="24.7109375" style="208" customWidth="1"/>
    <col min="18" max="18" width="9.42578125" style="208" customWidth="1"/>
    <col min="19" max="19" width="4.7109375" style="208" customWidth="1"/>
    <col min="20" max="20" width="3.85546875" style="208" customWidth="1"/>
    <col min="21" max="21" width="5.5703125" style="208" customWidth="1"/>
    <col min="22" max="22" width="6.5703125" style="208" customWidth="1"/>
    <col min="23" max="23" width="5.140625" style="208" customWidth="1"/>
    <col min="24" max="24" width="6.7109375" style="208" customWidth="1"/>
    <col min="25" max="25" width="5.85546875" style="208" customWidth="1"/>
    <col min="26" max="26" width="6.42578125" style="208" customWidth="1"/>
    <col min="27" max="29" width="5.85546875" style="208" customWidth="1"/>
    <col min="30" max="30" width="6.28515625" style="208" customWidth="1"/>
    <col min="31" max="31" width="11.85546875" style="208" customWidth="1"/>
    <col min="32" max="32" width="10" style="208" customWidth="1"/>
    <col min="33" max="33" width="9.140625" style="208" customWidth="1"/>
    <col min="34" max="34" width="96.5703125" style="208" customWidth="1"/>
    <col min="35" max="35" width="11.42578125" style="208" customWidth="1"/>
    <col min="36" max="16384" width="11.42578125" style="208"/>
  </cols>
  <sheetData>
    <row r="1" spans="2:34" ht="56.25" x14ac:dyDescent="0.25">
      <c r="B1" s="105" t="s">
        <v>7</v>
      </c>
      <c r="C1" s="105" t="s">
        <v>8</v>
      </c>
      <c r="D1" s="105" t="s">
        <v>9</v>
      </c>
      <c r="E1" s="105" t="s">
        <v>10</v>
      </c>
      <c r="F1" s="105" t="s">
        <v>11</v>
      </c>
      <c r="G1" s="105" t="s">
        <v>12</v>
      </c>
      <c r="H1" s="105" t="s">
        <v>13</v>
      </c>
      <c r="I1" s="105" t="s">
        <v>14</v>
      </c>
      <c r="J1" s="105" t="s">
        <v>15</v>
      </c>
      <c r="K1" s="105" t="s">
        <v>16</v>
      </c>
      <c r="L1" s="105" t="s">
        <v>17</v>
      </c>
      <c r="M1" s="105" t="s">
        <v>18</v>
      </c>
      <c r="N1" s="105" t="s">
        <v>19</v>
      </c>
      <c r="O1" s="105" t="s">
        <v>20</v>
      </c>
      <c r="P1" s="105" t="s">
        <v>21</v>
      </c>
      <c r="Q1" s="105" t="s">
        <v>22</v>
      </c>
      <c r="R1" s="105" t="s">
        <v>23</v>
      </c>
      <c r="S1" s="105" t="s">
        <v>24</v>
      </c>
      <c r="T1" s="105" t="s">
        <v>25</v>
      </c>
      <c r="U1" s="105" t="s">
        <v>26</v>
      </c>
      <c r="V1" s="105" t="s">
        <v>27</v>
      </c>
      <c r="W1" s="105" t="s">
        <v>28</v>
      </c>
      <c r="X1" s="105" t="s">
        <v>29</v>
      </c>
      <c r="Y1" s="105" t="s">
        <v>30</v>
      </c>
      <c r="Z1" s="105" t="s">
        <v>31</v>
      </c>
      <c r="AA1" s="105" t="s">
        <v>32</v>
      </c>
      <c r="AB1" s="105" t="s">
        <v>33</v>
      </c>
      <c r="AC1" s="105" t="s">
        <v>34</v>
      </c>
      <c r="AD1" s="105" t="s">
        <v>35</v>
      </c>
      <c r="AE1" s="105" t="s">
        <v>36</v>
      </c>
      <c r="AF1" s="105" t="s">
        <v>37</v>
      </c>
      <c r="AG1" s="105" t="s">
        <v>38</v>
      </c>
      <c r="AH1" s="105" t="s">
        <v>39</v>
      </c>
    </row>
    <row r="2" spans="2:34" ht="409.5" x14ac:dyDescent="0.25">
      <c r="B2" s="222" t="s">
        <v>40</v>
      </c>
      <c r="C2" s="222" t="s">
        <v>41</v>
      </c>
      <c r="D2" s="222" t="s">
        <v>42</v>
      </c>
      <c r="E2" s="222" t="s">
        <v>43</v>
      </c>
      <c r="F2" s="222" t="s">
        <v>338</v>
      </c>
      <c r="G2" s="222" t="s">
        <v>306</v>
      </c>
      <c r="H2" s="222" t="s">
        <v>307</v>
      </c>
      <c r="I2" s="222" t="s">
        <v>308</v>
      </c>
      <c r="J2" s="222" t="s">
        <v>137</v>
      </c>
      <c r="K2" s="173" t="s">
        <v>138</v>
      </c>
      <c r="L2" s="173" t="s">
        <v>451</v>
      </c>
      <c r="M2" s="222" t="s">
        <v>44</v>
      </c>
      <c r="N2" s="160">
        <v>42767</v>
      </c>
      <c r="O2" s="160">
        <v>43070</v>
      </c>
      <c r="P2" s="222" t="s">
        <v>45</v>
      </c>
      <c r="Q2" s="222" t="s">
        <v>88</v>
      </c>
      <c r="R2" s="198">
        <v>0.01</v>
      </c>
      <c r="S2" s="209">
        <v>0.1</v>
      </c>
      <c r="T2" s="198">
        <v>0.2</v>
      </c>
      <c r="U2" s="198">
        <v>0.25</v>
      </c>
      <c r="V2" s="198">
        <v>0.05</v>
      </c>
      <c r="W2" s="198">
        <v>0.05</v>
      </c>
      <c r="X2" s="209">
        <v>0.05</v>
      </c>
      <c r="Y2" s="198">
        <v>0.05</v>
      </c>
      <c r="Z2" s="198">
        <v>0.05</v>
      </c>
      <c r="AA2" s="209">
        <v>0.05</v>
      </c>
      <c r="AB2" s="209">
        <v>0.05</v>
      </c>
      <c r="AC2" s="209">
        <v>0.05</v>
      </c>
      <c r="AD2" s="209">
        <v>0.05</v>
      </c>
      <c r="AE2" s="222" t="s">
        <v>969</v>
      </c>
      <c r="AF2" s="209">
        <v>0.05</v>
      </c>
      <c r="AG2" s="209">
        <f>+'Mayo 2017'!AG2+'Junio 2017'!AF2+'Julio 2017'!AF2+'Agosto 2017'!AF2+'Septiembre 2017'!AF2+AF2</f>
        <v>0.90000000000000036</v>
      </c>
      <c r="AH2" s="173" t="s">
        <v>995</v>
      </c>
    </row>
    <row r="3" spans="2:34" ht="258.75" x14ac:dyDescent="0.25">
      <c r="B3" s="222" t="s">
        <v>40</v>
      </c>
      <c r="C3" s="222" t="s">
        <v>41</v>
      </c>
      <c r="D3" s="222" t="s">
        <v>42</v>
      </c>
      <c r="E3" s="222" t="s">
        <v>43</v>
      </c>
      <c r="F3" s="222" t="s">
        <v>338</v>
      </c>
      <c r="G3" s="222" t="s">
        <v>302</v>
      </c>
      <c r="H3" s="222" t="s">
        <v>303</v>
      </c>
      <c r="I3" s="222" t="s">
        <v>304</v>
      </c>
      <c r="J3" s="222" t="s">
        <v>139</v>
      </c>
      <c r="K3" s="173" t="s">
        <v>453</v>
      </c>
      <c r="L3" s="173" t="s">
        <v>161</v>
      </c>
      <c r="M3" s="222" t="s">
        <v>44</v>
      </c>
      <c r="N3" s="160">
        <v>42745</v>
      </c>
      <c r="O3" s="160">
        <v>43100</v>
      </c>
      <c r="P3" s="222" t="s">
        <v>88</v>
      </c>
      <c r="Q3" s="222" t="s">
        <v>88</v>
      </c>
      <c r="R3" s="198">
        <v>0.01</v>
      </c>
      <c r="S3" s="209">
        <v>0.08</v>
      </c>
      <c r="T3" s="198">
        <v>0.08</v>
      </c>
      <c r="U3" s="198">
        <v>0.09</v>
      </c>
      <c r="V3" s="209">
        <v>0.08</v>
      </c>
      <c r="W3" s="198">
        <v>0.08</v>
      </c>
      <c r="X3" s="198">
        <v>0.09</v>
      </c>
      <c r="Y3" s="209">
        <v>0.08</v>
      </c>
      <c r="Z3" s="198">
        <v>0.08</v>
      </c>
      <c r="AA3" s="198">
        <v>0.09</v>
      </c>
      <c r="AB3" s="209">
        <v>0.08</v>
      </c>
      <c r="AC3" s="198">
        <v>0.08</v>
      </c>
      <c r="AD3" s="198">
        <v>0.09</v>
      </c>
      <c r="AE3" s="222" t="s">
        <v>969</v>
      </c>
      <c r="AF3" s="209">
        <v>0.09</v>
      </c>
      <c r="AG3" s="209">
        <f>+'Mayo 2017'!AG3+'Junio 2017'!AF3+'Julio 2017'!AF3+'Agosto 2017'!AF3+'Septiembre 2017'!AF3+AF3</f>
        <v>0.83999999999999986</v>
      </c>
      <c r="AH3" s="173" t="s">
        <v>994</v>
      </c>
    </row>
    <row r="4" spans="2:34" ht="409.5" x14ac:dyDescent="0.25">
      <c r="B4" s="222" t="s">
        <v>40</v>
      </c>
      <c r="C4" s="222" t="s">
        <v>41</v>
      </c>
      <c r="D4" s="222" t="s">
        <v>42</v>
      </c>
      <c r="E4" s="222" t="s">
        <v>43</v>
      </c>
      <c r="F4" s="222" t="s">
        <v>338</v>
      </c>
      <c r="G4" s="222" t="s">
        <v>302</v>
      </c>
      <c r="H4" s="222" t="s">
        <v>303</v>
      </c>
      <c r="I4" s="222" t="s">
        <v>304</v>
      </c>
      <c r="J4" s="222" t="s">
        <v>255</v>
      </c>
      <c r="K4" s="173" t="s">
        <v>140</v>
      </c>
      <c r="L4" s="173" t="s">
        <v>161</v>
      </c>
      <c r="M4" s="222" t="s">
        <v>44</v>
      </c>
      <c r="N4" s="160">
        <v>42745</v>
      </c>
      <c r="O4" s="160">
        <v>43100</v>
      </c>
      <c r="P4" s="222" t="s">
        <v>88</v>
      </c>
      <c r="Q4" s="222" t="s">
        <v>88</v>
      </c>
      <c r="R4" s="198">
        <v>0.01</v>
      </c>
      <c r="S4" s="209">
        <v>0.08</v>
      </c>
      <c r="T4" s="198">
        <v>0.08</v>
      </c>
      <c r="U4" s="198">
        <v>0.09</v>
      </c>
      <c r="V4" s="209">
        <v>0.08</v>
      </c>
      <c r="W4" s="198">
        <v>0.08</v>
      </c>
      <c r="X4" s="198">
        <v>0.09</v>
      </c>
      <c r="Y4" s="209">
        <v>0.08</v>
      </c>
      <c r="Z4" s="198">
        <v>0.08</v>
      </c>
      <c r="AA4" s="198">
        <v>0.09</v>
      </c>
      <c r="AB4" s="209">
        <v>0.08</v>
      </c>
      <c r="AC4" s="198">
        <v>0.08</v>
      </c>
      <c r="AD4" s="198">
        <v>0.09</v>
      </c>
      <c r="AE4" s="222" t="s">
        <v>969</v>
      </c>
      <c r="AF4" s="209">
        <v>0.09</v>
      </c>
      <c r="AG4" s="209">
        <f>+'Mayo 2017'!AG4+'Junio 2017'!AF4+'Julio 2017'!AF4+'Agosto 2017'!AF4+'Septiembre 2017'!AF4+AF4</f>
        <v>0.83999999999999986</v>
      </c>
      <c r="AH4" s="173" t="s">
        <v>993</v>
      </c>
    </row>
    <row r="5" spans="2:34" ht="146.25" x14ac:dyDescent="0.25">
      <c r="B5" s="222" t="s">
        <v>40</v>
      </c>
      <c r="C5" s="222" t="s">
        <v>41</v>
      </c>
      <c r="D5" s="222" t="s">
        <v>42</v>
      </c>
      <c r="E5" s="222" t="s">
        <v>43</v>
      </c>
      <c r="F5" s="222" t="s">
        <v>338</v>
      </c>
      <c r="G5" s="222" t="s">
        <v>302</v>
      </c>
      <c r="H5" s="222" t="s">
        <v>303</v>
      </c>
      <c r="I5" s="222" t="s">
        <v>304</v>
      </c>
      <c r="J5" s="222" t="s">
        <v>256</v>
      </c>
      <c r="K5" s="173" t="s">
        <v>456</v>
      </c>
      <c r="L5" s="173" t="s">
        <v>161</v>
      </c>
      <c r="M5" s="222" t="s">
        <v>44</v>
      </c>
      <c r="N5" s="160">
        <v>42745</v>
      </c>
      <c r="O5" s="160">
        <v>43100</v>
      </c>
      <c r="P5" s="222" t="s">
        <v>88</v>
      </c>
      <c r="Q5" s="222" t="s">
        <v>93</v>
      </c>
      <c r="R5" s="198">
        <v>0.02</v>
      </c>
      <c r="S5" s="209">
        <v>0.08</v>
      </c>
      <c r="T5" s="198">
        <v>0.08</v>
      </c>
      <c r="U5" s="198">
        <v>0.09</v>
      </c>
      <c r="V5" s="209">
        <v>0.08</v>
      </c>
      <c r="W5" s="198">
        <v>0.08</v>
      </c>
      <c r="X5" s="198">
        <v>0.09</v>
      </c>
      <c r="Y5" s="209">
        <v>0.08</v>
      </c>
      <c r="Z5" s="198">
        <v>0.08</v>
      </c>
      <c r="AA5" s="198">
        <v>0.09</v>
      </c>
      <c r="AB5" s="209">
        <v>0.08</v>
      </c>
      <c r="AC5" s="198">
        <v>0.08</v>
      </c>
      <c r="AD5" s="198">
        <v>0.09</v>
      </c>
      <c r="AE5" s="222" t="s">
        <v>969</v>
      </c>
      <c r="AF5" s="209">
        <v>0.09</v>
      </c>
      <c r="AG5" s="209">
        <f>+'Mayo 2017'!AG5+'Junio 2017'!AF5+'Julio 2017'!AF5+'Agosto 2017'!AF5+'Septiembre 2017'!AF5+AF5</f>
        <v>0.83999999999999986</v>
      </c>
      <c r="AH5" s="173" t="s">
        <v>992</v>
      </c>
    </row>
    <row r="6" spans="2:34" ht="45" x14ac:dyDescent="0.25">
      <c r="B6" s="222" t="s">
        <v>40</v>
      </c>
      <c r="C6" s="222" t="s">
        <v>41</v>
      </c>
      <c r="D6" s="222" t="s">
        <v>42</v>
      </c>
      <c r="E6" s="222" t="s">
        <v>43</v>
      </c>
      <c r="F6" s="222" t="s">
        <v>338</v>
      </c>
      <c r="G6" s="222" t="s">
        <v>302</v>
      </c>
      <c r="H6" s="222" t="s">
        <v>303</v>
      </c>
      <c r="I6" s="222" t="s">
        <v>304</v>
      </c>
      <c r="J6" s="222" t="s">
        <v>141</v>
      </c>
      <c r="K6" s="173" t="s">
        <v>142</v>
      </c>
      <c r="L6" s="173" t="s">
        <v>160</v>
      </c>
      <c r="M6" s="222" t="s">
        <v>44</v>
      </c>
      <c r="N6" s="160">
        <v>42887</v>
      </c>
      <c r="O6" s="160">
        <v>43100</v>
      </c>
      <c r="P6" s="222" t="s">
        <v>88</v>
      </c>
      <c r="Q6" s="222" t="s">
        <v>88</v>
      </c>
      <c r="R6" s="198">
        <v>0</v>
      </c>
      <c r="S6" s="209">
        <v>0.08</v>
      </c>
      <c r="T6" s="198">
        <v>0.08</v>
      </c>
      <c r="U6" s="198">
        <v>0.09</v>
      </c>
      <c r="V6" s="198">
        <v>0.08</v>
      </c>
      <c r="W6" s="198">
        <v>0.08</v>
      </c>
      <c r="X6" s="209">
        <v>0.09</v>
      </c>
      <c r="Y6" s="198">
        <v>0.08</v>
      </c>
      <c r="Z6" s="198">
        <v>0.08</v>
      </c>
      <c r="AA6" s="209">
        <v>0.09</v>
      </c>
      <c r="AB6" s="209">
        <v>0.08</v>
      </c>
      <c r="AC6" s="209">
        <v>0.08</v>
      </c>
      <c r="AD6" s="209">
        <v>0.09</v>
      </c>
      <c r="AE6" s="222" t="s">
        <v>969</v>
      </c>
      <c r="AF6" s="209">
        <v>0.09</v>
      </c>
      <c r="AG6" s="209">
        <f>+'Mayo 2017'!AG6+'Junio 2017'!AF6+'Julio 2017'!AF6+'Agosto 2017'!AF6+'Septiembre 2017'!AF6+AF6</f>
        <v>0.83999999999999986</v>
      </c>
      <c r="AH6" s="173" t="s">
        <v>988</v>
      </c>
    </row>
    <row r="7" spans="2:34" ht="360" x14ac:dyDescent="0.25">
      <c r="B7" s="222" t="s">
        <v>40</v>
      </c>
      <c r="C7" s="222" t="s">
        <v>41</v>
      </c>
      <c r="D7" s="222" t="s">
        <v>42</v>
      </c>
      <c r="E7" s="222" t="s">
        <v>43</v>
      </c>
      <c r="F7" s="222" t="s">
        <v>338</v>
      </c>
      <c r="G7" s="222" t="s">
        <v>302</v>
      </c>
      <c r="H7" s="222" t="s">
        <v>303</v>
      </c>
      <c r="I7" s="222" t="s">
        <v>304</v>
      </c>
      <c r="J7" s="222" t="s">
        <v>143</v>
      </c>
      <c r="K7" s="173" t="s">
        <v>459</v>
      </c>
      <c r="L7" s="173" t="s">
        <v>213</v>
      </c>
      <c r="M7" s="222" t="s">
        <v>44</v>
      </c>
      <c r="N7" s="160">
        <v>42736</v>
      </c>
      <c r="O7" s="160">
        <v>43100</v>
      </c>
      <c r="P7" s="222" t="s">
        <v>88</v>
      </c>
      <c r="Q7" s="222" t="s">
        <v>93</v>
      </c>
      <c r="R7" s="198">
        <v>1.4999999999999999E-2</v>
      </c>
      <c r="S7" s="209">
        <v>0.08</v>
      </c>
      <c r="T7" s="198">
        <v>0.08</v>
      </c>
      <c r="U7" s="198">
        <v>0.09</v>
      </c>
      <c r="V7" s="198">
        <v>0.08</v>
      </c>
      <c r="W7" s="198">
        <v>0.08</v>
      </c>
      <c r="X7" s="209">
        <v>0.09</v>
      </c>
      <c r="Y7" s="198">
        <v>0.08</v>
      </c>
      <c r="Z7" s="198">
        <v>0.08</v>
      </c>
      <c r="AA7" s="209">
        <v>0.09</v>
      </c>
      <c r="AB7" s="209">
        <v>0.08</v>
      </c>
      <c r="AC7" s="209">
        <v>0.08</v>
      </c>
      <c r="AD7" s="209">
        <v>0.09</v>
      </c>
      <c r="AE7" s="222" t="s">
        <v>969</v>
      </c>
      <c r="AF7" s="209">
        <v>0.09</v>
      </c>
      <c r="AG7" s="209">
        <f>+'Mayo 2017'!AG7+'Junio 2017'!AF7+'Julio 2017'!AF7+'Agosto 2017'!AF7+'Septiembre 2017'!AF7+AF7</f>
        <v>0.83999999999999986</v>
      </c>
      <c r="AH7" s="173" t="s">
        <v>991</v>
      </c>
    </row>
    <row r="8" spans="2:34" ht="56.25" x14ac:dyDescent="0.25">
      <c r="B8" s="222" t="s">
        <v>40</v>
      </c>
      <c r="C8" s="222" t="s">
        <v>41</v>
      </c>
      <c r="D8" s="222" t="s">
        <v>42</v>
      </c>
      <c r="E8" s="222" t="s">
        <v>43</v>
      </c>
      <c r="F8" s="222" t="s">
        <v>338</v>
      </c>
      <c r="G8" s="222" t="s">
        <v>302</v>
      </c>
      <c r="H8" s="222" t="s">
        <v>303</v>
      </c>
      <c r="I8" s="222" t="s">
        <v>304</v>
      </c>
      <c r="J8" s="222" t="s">
        <v>144</v>
      </c>
      <c r="K8" s="173" t="s">
        <v>461</v>
      </c>
      <c r="L8" s="173" t="s">
        <v>214</v>
      </c>
      <c r="M8" s="222" t="s">
        <v>44</v>
      </c>
      <c r="N8" s="160">
        <v>42856</v>
      </c>
      <c r="O8" s="160">
        <v>43070</v>
      </c>
      <c r="P8" s="222" t="s">
        <v>45</v>
      </c>
      <c r="Q8" s="222" t="s">
        <v>88</v>
      </c>
      <c r="R8" s="198">
        <v>0.01</v>
      </c>
      <c r="S8" s="209"/>
      <c r="T8" s="198"/>
      <c r="U8" s="198"/>
      <c r="V8" s="198"/>
      <c r="W8" s="198">
        <v>0.13</v>
      </c>
      <c r="X8" s="209">
        <v>0.12</v>
      </c>
      <c r="Y8" s="198">
        <v>0.13</v>
      </c>
      <c r="Z8" s="198">
        <v>0.12</v>
      </c>
      <c r="AA8" s="209">
        <v>0.13</v>
      </c>
      <c r="AB8" s="209">
        <v>0.12</v>
      </c>
      <c r="AC8" s="209">
        <v>0.13</v>
      </c>
      <c r="AD8" s="209">
        <v>0.12</v>
      </c>
      <c r="AE8" s="222" t="s">
        <v>969</v>
      </c>
      <c r="AF8" s="209">
        <v>0.13</v>
      </c>
      <c r="AG8" s="209">
        <f>+'Mayo 2017'!AG8+'Junio 2017'!AF8+'Julio 2017'!AF8+'Agosto 2017'!AF8+'Septiembre 2017'!AF8+AF8</f>
        <v>0.77</v>
      </c>
      <c r="AH8" s="173" t="s">
        <v>989</v>
      </c>
    </row>
    <row r="9" spans="2:34" ht="45" x14ac:dyDescent="0.25">
      <c r="B9" s="222" t="s">
        <v>40</v>
      </c>
      <c r="C9" s="222" t="s">
        <v>41</v>
      </c>
      <c r="D9" s="222" t="s">
        <v>42</v>
      </c>
      <c r="E9" s="222" t="s">
        <v>43</v>
      </c>
      <c r="F9" s="222" t="s">
        <v>338</v>
      </c>
      <c r="G9" s="222" t="s">
        <v>302</v>
      </c>
      <c r="H9" s="222" t="s">
        <v>303</v>
      </c>
      <c r="I9" s="222" t="s">
        <v>304</v>
      </c>
      <c r="J9" s="222" t="s">
        <v>145</v>
      </c>
      <c r="K9" s="173" t="s">
        <v>146</v>
      </c>
      <c r="L9" s="173" t="s">
        <v>161</v>
      </c>
      <c r="M9" s="222" t="s">
        <v>44</v>
      </c>
      <c r="N9" s="160">
        <v>42745</v>
      </c>
      <c r="O9" s="160">
        <v>43100</v>
      </c>
      <c r="P9" s="222" t="s">
        <v>88</v>
      </c>
      <c r="Q9" s="222" t="s">
        <v>88</v>
      </c>
      <c r="R9" s="198">
        <v>0.01</v>
      </c>
      <c r="S9" s="209">
        <v>0.08</v>
      </c>
      <c r="T9" s="198">
        <v>0.08</v>
      </c>
      <c r="U9" s="198">
        <v>0.09</v>
      </c>
      <c r="V9" s="209">
        <v>0.08</v>
      </c>
      <c r="W9" s="198">
        <v>0.08</v>
      </c>
      <c r="X9" s="198">
        <v>0.09</v>
      </c>
      <c r="Y9" s="209">
        <v>0.08</v>
      </c>
      <c r="Z9" s="198">
        <v>0.08</v>
      </c>
      <c r="AA9" s="198">
        <v>0.09</v>
      </c>
      <c r="AB9" s="209">
        <v>0.08</v>
      </c>
      <c r="AC9" s="198">
        <v>0.08</v>
      </c>
      <c r="AD9" s="198">
        <v>0.09</v>
      </c>
      <c r="AE9" s="222" t="s">
        <v>969</v>
      </c>
      <c r="AF9" s="209">
        <v>0.09</v>
      </c>
      <c r="AG9" s="209">
        <f>+'Mayo 2017'!AG9+'Junio 2017'!AF9+'Julio 2017'!AF9+'Agosto 2017'!AF9+'Septiembre 2017'!AF9+AF9</f>
        <v>0.83999999999999986</v>
      </c>
      <c r="AH9" s="173" t="s">
        <v>475</v>
      </c>
    </row>
    <row r="10" spans="2:34" ht="123.75" x14ac:dyDescent="0.25">
      <c r="B10" s="222" t="s">
        <v>40</v>
      </c>
      <c r="C10" s="222" t="s">
        <v>41</v>
      </c>
      <c r="D10" s="222" t="s">
        <v>42</v>
      </c>
      <c r="E10" s="222" t="s">
        <v>43</v>
      </c>
      <c r="F10" s="222" t="s">
        <v>338</v>
      </c>
      <c r="G10" s="222" t="s">
        <v>302</v>
      </c>
      <c r="H10" s="222" t="s">
        <v>303</v>
      </c>
      <c r="I10" s="222" t="s">
        <v>304</v>
      </c>
      <c r="J10" s="222" t="s">
        <v>147</v>
      </c>
      <c r="K10" s="173" t="s">
        <v>464</v>
      </c>
      <c r="L10" s="173" t="s">
        <v>157</v>
      </c>
      <c r="M10" s="222" t="s">
        <v>44</v>
      </c>
      <c r="N10" s="160">
        <v>42736</v>
      </c>
      <c r="O10" s="160">
        <v>42887</v>
      </c>
      <c r="P10" s="222" t="s">
        <v>148</v>
      </c>
      <c r="Q10" s="222" t="s">
        <v>149</v>
      </c>
      <c r="R10" s="198">
        <v>0</v>
      </c>
      <c r="S10" s="209">
        <v>0.14000000000000001</v>
      </c>
      <c r="T10" s="198">
        <v>0.14000000000000001</v>
      </c>
      <c r="U10" s="198">
        <v>0.14000000000000001</v>
      </c>
      <c r="V10" s="209">
        <v>0.14000000000000001</v>
      </c>
      <c r="W10" s="209">
        <v>0.14000000000000001</v>
      </c>
      <c r="X10" s="209">
        <v>0.15</v>
      </c>
      <c r="Y10" s="209">
        <v>0.15</v>
      </c>
      <c r="Z10" s="198"/>
      <c r="AA10" s="209"/>
      <c r="AB10" s="209"/>
      <c r="AC10" s="209"/>
      <c r="AD10" s="209"/>
      <c r="AE10" s="222" t="s">
        <v>969</v>
      </c>
      <c r="AF10" s="209">
        <v>0</v>
      </c>
      <c r="AG10" s="209">
        <f>+'Mayo 2017'!AG10+'Junio 2017'!AF10+'Julio 2017'!AF10+'Agosto 2017'!AF10+'Septiembre 2017'!AF10+AF10</f>
        <v>1</v>
      </c>
      <c r="AH10" s="173" t="s">
        <v>990</v>
      </c>
    </row>
    <row r="11" spans="2:34" ht="45" x14ac:dyDescent="0.25">
      <c r="B11" s="222" t="s">
        <v>40</v>
      </c>
      <c r="C11" s="222" t="s">
        <v>41</v>
      </c>
      <c r="D11" s="222" t="s">
        <v>42</v>
      </c>
      <c r="E11" s="222" t="s">
        <v>43</v>
      </c>
      <c r="F11" s="222" t="s">
        <v>338</v>
      </c>
      <c r="G11" s="222" t="s">
        <v>302</v>
      </c>
      <c r="H11" s="222" t="s">
        <v>303</v>
      </c>
      <c r="I11" s="222" t="s">
        <v>304</v>
      </c>
      <c r="J11" s="222" t="s">
        <v>150</v>
      </c>
      <c r="K11" s="173" t="s">
        <v>151</v>
      </c>
      <c r="L11" s="173" t="s">
        <v>158</v>
      </c>
      <c r="M11" s="222" t="s">
        <v>44</v>
      </c>
      <c r="N11" s="160">
        <v>42736</v>
      </c>
      <c r="O11" s="160">
        <v>42840</v>
      </c>
      <c r="P11" s="222" t="s">
        <v>152</v>
      </c>
      <c r="Q11" s="222" t="s">
        <v>153</v>
      </c>
      <c r="R11" s="198">
        <v>0.02</v>
      </c>
      <c r="S11" s="209">
        <v>0.25</v>
      </c>
      <c r="T11" s="198">
        <v>0.25</v>
      </c>
      <c r="U11" s="198">
        <v>0.25</v>
      </c>
      <c r="V11" s="198">
        <v>0.25</v>
      </c>
      <c r="W11" s="198"/>
      <c r="X11" s="209"/>
      <c r="Y11" s="198"/>
      <c r="Z11" s="198"/>
      <c r="AA11" s="209"/>
      <c r="AB11" s="209"/>
      <c r="AC11" s="209"/>
      <c r="AD11" s="209"/>
      <c r="AE11" s="222" t="s">
        <v>969</v>
      </c>
      <c r="AF11" s="209">
        <v>0</v>
      </c>
      <c r="AG11" s="209">
        <f>+'Mayo 2017'!AG11+'Junio 2017'!AF11+'Julio 2017'!AF11+'Agosto 2017'!AF11+'Septiembre 2017'!AF11+AF11</f>
        <v>1</v>
      </c>
      <c r="AH11" s="173"/>
    </row>
    <row r="12" spans="2:34" ht="67.5" x14ac:dyDescent="0.25">
      <c r="B12" s="222" t="s">
        <v>40</v>
      </c>
      <c r="C12" s="222" t="s">
        <v>41</v>
      </c>
      <c r="D12" s="222" t="s">
        <v>42</v>
      </c>
      <c r="E12" s="222" t="s">
        <v>43</v>
      </c>
      <c r="F12" s="222" t="s">
        <v>338</v>
      </c>
      <c r="G12" s="222" t="s">
        <v>302</v>
      </c>
      <c r="H12" s="222" t="s">
        <v>303</v>
      </c>
      <c r="I12" s="222" t="s">
        <v>304</v>
      </c>
      <c r="J12" s="222" t="s">
        <v>154</v>
      </c>
      <c r="K12" s="173" t="s">
        <v>155</v>
      </c>
      <c r="L12" s="173" t="s">
        <v>159</v>
      </c>
      <c r="M12" s="222" t="s">
        <v>44</v>
      </c>
      <c r="N12" s="160">
        <v>42840</v>
      </c>
      <c r="O12" s="160">
        <v>42948</v>
      </c>
      <c r="P12" s="222" t="s">
        <v>156</v>
      </c>
      <c r="Q12" s="222" t="s">
        <v>88</v>
      </c>
      <c r="R12" s="198">
        <v>0.03</v>
      </c>
      <c r="S12" s="209"/>
      <c r="T12" s="198"/>
      <c r="U12" s="198"/>
      <c r="V12" s="198"/>
      <c r="W12" s="209">
        <v>0.25</v>
      </c>
      <c r="X12" s="198">
        <v>0.25</v>
      </c>
      <c r="Y12" s="198">
        <v>0.25</v>
      </c>
      <c r="Z12" s="198">
        <v>0.25</v>
      </c>
      <c r="AA12" s="209"/>
      <c r="AB12" s="209"/>
      <c r="AC12" s="209"/>
      <c r="AD12" s="209"/>
      <c r="AE12" s="222" t="s">
        <v>969</v>
      </c>
      <c r="AF12" s="209">
        <v>0</v>
      </c>
      <c r="AG12" s="209">
        <f>+'Mayo 2017'!AG12+'Junio 2017'!AF12+'Julio 2017'!AF12+'Agosto 2017'!AF12+'Septiembre 2017'!AF12+AF12</f>
        <v>1</v>
      </c>
      <c r="AH12" s="173"/>
    </row>
    <row r="13" spans="2:34" ht="101.25" x14ac:dyDescent="0.25">
      <c r="B13" s="222" t="s">
        <v>40</v>
      </c>
      <c r="C13" s="222" t="s">
        <v>41</v>
      </c>
      <c r="D13" s="222" t="s">
        <v>42</v>
      </c>
      <c r="E13" s="222" t="s">
        <v>43</v>
      </c>
      <c r="F13" s="222" t="s">
        <v>51</v>
      </c>
      <c r="G13" s="222" t="s">
        <v>302</v>
      </c>
      <c r="H13" s="222" t="s">
        <v>303</v>
      </c>
      <c r="I13" s="222" t="s">
        <v>304</v>
      </c>
      <c r="J13" s="173" t="s">
        <v>215</v>
      </c>
      <c r="K13" s="173" t="s">
        <v>219</v>
      </c>
      <c r="L13" s="173" t="s">
        <v>216</v>
      </c>
      <c r="M13" s="222" t="s">
        <v>48</v>
      </c>
      <c r="N13" s="160">
        <v>42737</v>
      </c>
      <c r="O13" s="160">
        <v>42767</v>
      </c>
      <c r="P13" s="173" t="s">
        <v>96</v>
      </c>
      <c r="Q13" s="222" t="s">
        <v>218</v>
      </c>
      <c r="R13" s="198">
        <v>0.02</v>
      </c>
      <c r="S13" s="209">
        <v>0.5</v>
      </c>
      <c r="T13" s="198"/>
      <c r="U13" s="198"/>
      <c r="V13" s="198"/>
      <c r="W13" s="198"/>
      <c r="X13" s="209"/>
      <c r="Y13" s="198"/>
      <c r="Z13" s="198"/>
      <c r="AA13" s="209"/>
      <c r="AB13" s="209">
        <v>0.1</v>
      </c>
      <c r="AC13" s="209">
        <v>0.1</v>
      </c>
      <c r="AD13" s="209">
        <v>0.3</v>
      </c>
      <c r="AE13" s="222" t="s">
        <v>969</v>
      </c>
      <c r="AF13" s="209">
        <v>0.05</v>
      </c>
      <c r="AG13" s="209">
        <f>+'Mayo 2017'!AG13+'Junio 2017'!AF13+'Julio 2017'!AF13+'Agosto 2017'!AF13+'Septiembre 2017'!AF13+AF13</f>
        <v>0.85000000000000009</v>
      </c>
      <c r="AH13" s="173" t="s">
        <v>996</v>
      </c>
    </row>
    <row r="14" spans="2:34" ht="45" x14ac:dyDescent="0.25">
      <c r="B14" s="222" t="s">
        <v>40</v>
      </c>
      <c r="C14" s="222" t="s">
        <v>41</v>
      </c>
      <c r="D14" s="222" t="s">
        <v>42</v>
      </c>
      <c r="E14" s="222" t="s">
        <v>43</v>
      </c>
      <c r="F14" s="222" t="s">
        <v>51</v>
      </c>
      <c r="G14" s="222" t="s">
        <v>302</v>
      </c>
      <c r="H14" s="222" t="s">
        <v>303</v>
      </c>
      <c r="I14" s="222" t="s">
        <v>304</v>
      </c>
      <c r="J14" s="173" t="s">
        <v>368</v>
      </c>
      <c r="K14" s="173" t="s">
        <v>369</v>
      </c>
      <c r="L14" s="173" t="s">
        <v>217</v>
      </c>
      <c r="M14" s="222" t="s">
        <v>48</v>
      </c>
      <c r="N14" s="160">
        <v>42768</v>
      </c>
      <c r="O14" s="160">
        <v>42860</v>
      </c>
      <c r="P14" s="173" t="s">
        <v>45</v>
      </c>
      <c r="Q14" s="222" t="s">
        <v>218</v>
      </c>
      <c r="R14" s="198">
        <v>0.03</v>
      </c>
      <c r="S14" s="209"/>
      <c r="T14" s="198">
        <v>0.35</v>
      </c>
      <c r="U14" s="198">
        <v>0.35</v>
      </c>
      <c r="V14" s="198">
        <v>0.3</v>
      </c>
      <c r="W14" s="198"/>
      <c r="X14" s="209"/>
      <c r="Y14" s="198"/>
      <c r="Z14" s="198"/>
      <c r="AA14" s="209"/>
      <c r="AB14" s="209"/>
      <c r="AC14" s="209"/>
      <c r="AD14" s="209"/>
      <c r="AE14" s="222" t="s">
        <v>969</v>
      </c>
      <c r="AF14" s="209">
        <v>0</v>
      </c>
      <c r="AG14" s="209">
        <f>+'Mayo 2017'!AG14+'Junio 2017'!AF14+'Julio 2017'!AF14+'Agosto 2017'!AF14+'Septiembre 2017'!AF14+AF14</f>
        <v>1</v>
      </c>
      <c r="AH14" s="173" t="s">
        <v>894</v>
      </c>
    </row>
    <row r="15" spans="2:34" ht="45" x14ac:dyDescent="0.25">
      <c r="B15" s="222" t="s">
        <v>40</v>
      </c>
      <c r="C15" s="222" t="s">
        <v>41</v>
      </c>
      <c r="D15" s="222" t="s">
        <v>42</v>
      </c>
      <c r="E15" s="222" t="s">
        <v>43</v>
      </c>
      <c r="F15" s="222" t="s">
        <v>47</v>
      </c>
      <c r="G15" s="222" t="s">
        <v>302</v>
      </c>
      <c r="H15" s="222" t="s">
        <v>303</v>
      </c>
      <c r="I15" s="222" t="s">
        <v>304</v>
      </c>
      <c r="J15" s="173" t="s">
        <v>220</v>
      </c>
      <c r="K15" s="173" t="s">
        <v>371</v>
      </c>
      <c r="L15" s="173" t="s">
        <v>221</v>
      </c>
      <c r="M15" s="222" t="s">
        <v>48</v>
      </c>
      <c r="N15" s="160">
        <v>42747</v>
      </c>
      <c r="O15" s="160">
        <v>42786</v>
      </c>
      <c r="P15" s="173" t="s">
        <v>96</v>
      </c>
      <c r="Q15" s="222" t="s">
        <v>222</v>
      </c>
      <c r="R15" s="198">
        <v>0.02</v>
      </c>
      <c r="S15" s="209">
        <v>0.1</v>
      </c>
      <c r="T15" s="198">
        <v>0.2</v>
      </c>
      <c r="U15" s="198">
        <v>0.2</v>
      </c>
      <c r="V15" s="198"/>
      <c r="W15" s="198"/>
      <c r="X15" s="209"/>
      <c r="Y15" s="198">
        <v>0.5</v>
      </c>
      <c r="Z15" s="198"/>
      <c r="AA15" s="209"/>
      <c r="AB15" s="209"/>
      <c r="AC15" s="209"/>
      <c r="AD15" s="209"/>
      <c r="AE15" s="222" t="s">
        <v>969</v>
      </c>
      <c r="AF15" s="209">
        <v>0.05</v>
      </c>
      <c r="AG15" s="209">
        <f>+'Mayo 2017'!AG15+'Junio 2017'!AF15+'Julio 2017'!AF15+'Agosto 2017'!AF15+'Septiembre 2017'!AF15+AF15</f>
        <v>0.65000000000000013</v>
      </c>
      <c r="AH15" s="173" t="s">
        <v>997</v>
      </c>
    </row>
    <row r="16" spans="2:34" ht="67.5" x14ac:dyDescent="0.25">
      <c r="B16" s="222" t="s">
        <v>40</v>
      </c>
      <c r="C16" s="222" t="s">
        <v>41</v>
      </c>
      <c r="D16" s="222" t="s">
        <v>42</v>
      </c>
      <c r="E16" s="222" t="s">
        <v>43</v>
      </c>
      <c r="F16" s="222" t="s">
        <v>47</v>
      </c>
      <c r="G16" s="222" t="s">
        <v>302</v>
      </c>
      <c r="H16" s="222" t="s">
        <v>303</v>
      </c>
      <c r="I16" s="222" t="s">
        <v>304</v>
      </c>
      <c r="J16" s="173" t="s">
        <v>224</v>
      </c>
      <c r="K16" s="173" t="s">
        <v>720</v>
      </c>
      <c r="L16" s="173" t="s">
        <v>216</v>
      </c>
      <c r="M16" s="222" t="s">
        <v>48</v>
      </c>
      <c r="N16" s="160">
        <v>42887</v>
      </c>
      <c r="O16" s="160">
        <v>43100</v>
      </c>
      <c r="P16" s="173" t="s">
        <v>226</v>
      </c>
      <c r="Q16" s="222" t="s">
        <v>88</v>
      </c>
      <c r="R16" s="198">
        <v>0.01</v>
      </c>
      <c r="S16" s="209"/>
      <c r="T16" s="198"/>
      <c r="U16" s="198"/>
      <c r="V16" s="198"/>
      <c r="W16" s="198"/>
      <c r="X16" s="209">
        <v>0.1</v>
      </c>
      <c r="Y16" s="198">
        <v>0.1</v>
      </c>
      <c r="Z16" s="198">
        <v>0.1</v>
      </c>
      <c r="AA16" s="209">
        <v>0.1</v>
      </c>
      <c r="AB16" s="209">
        <v>0.2</v>
      </c>
      <c r="AC16" s="209">
        <v>0.2</v>
      </c>
      <c r="AD16" s="209">
        <v>0.2</v>
      </c>
      <c r="AE16" s="222" t="s">
        <v>969</v>
      </c>
      <c r="AF16" s="209">
        <v>0.1</v>
      </c>
      <c r="AG16" s="209">
        <f>+'Mayo 2017'!AG16+'Junio 2017'!AF16+'Julio 2017'!AF16+'Agosto 2017'!AF16+'Septiembre 2017'!AF16+AF16</f>
        <v>0.55000000000000004</v>
      </c>
      <c r="AH16" s="173" t="s">
        <v>998</v>
      </c>
    </row>
    <row r="17" spans="2:34" ht="67.5" x14ac:dyDescent="0.25">
      <c r="B17" s="222" t="s">
        <v>40</v>
      </c>
      <c r="C17" s="222" t="s">
        <v>41</v>
      </c>
      <c r="D17" s="222" t="s">
        <v>42</v>
      </c>
      <c r="E17" s="222" t="s">
        <v>43</v>
      </c>
      <c r="F17" s="222" t="s">
        <v>47</v>
      </c>
      <c r="G17" s="222" t="s">
        <v>302</v>
      </c>
      <c r="H17" s="222" t="s">
        <v>303</v>
      </c>
      <c r="I17" s="222" t="s">
        <v>304</v>
      </c>
      <c r="J17" s="109" t="s">
        <v>224</v>
      </c>
      <c r="K17" s="173" t="s">
        <v>225</v>
      </c>
      <c r="L17" s="173" t="s">
        <v>257</v>
      </c>
      <c r="M17" s="222" t="s">
        <v>48</v>
      </c>
      <c r="N17" s="160">
        <v>43070</v>
      </c>
      <c r="O17" s="160">
        <v>43100</v>
      </c>
      <c r="P17" s="173" t="s">
        <v>226</v>
      </c>
      <c r="Q17" s="222" t="s">
        <v>88</v>
      </c>
      <c r="R17" s="198">
        <v>0.01</v>
      </c>
      <c r="S17" s="222"/>
      <c r="T17" s="211"/>
      <c r="U17" s="211"/>
      <c r="V17" s="211"/>
      <c r="W17" s="211"/>
      <c r="X17" s="222"/>
      <c r="Y17" s="211"/>
      <c r="Z17" s="198"/>
      <c r="AA17" s="209"/>
      <c r="AB17" s="209"/>
      <c r="AC17" s="209"/>
      <c r="AD17" s="209">
        <v>1</v>
      </c>
      <c r="AE17" s="222" t="s">
        <v>969</v>
      </c>
      <c r="AF17" s="209">
        <v>0.05</v>
      </c>
      <c r="AG17" s="209">
        <f>+'Mayo 2017'!AG17+'Junio 2017'!AF17+'Julio 2017'!AF17+'Agosto 2017'!AF17+'Septiembre 2017'!AF17+AF17</f>
        <v>0.05</v>
      </c>
      <c r="AH17" s="173" t="s">
        <v>999</v>
      </c>
    </row>
    <row r="18" spans="2:34" ht="56.25" x14ac:dyDescent="0.25">
      <c r="B18" s="222" t="s">
        <v>40</v>
      </c>
      <c r="C18" s="222" t="s">
        <v>41</v>
      </c>
      <c r="D18" s="222" t="s">
        <v>42</v>
      </c>
      <c r="E18" s="222" t="s">
        <v>43</v>
      </c>
      <c r="F18" s="222" t="s">
        <v>47</v>
      </c>
      <c r="G18" s="222" t="s">
        <v>306</v>
      </c>
      <c r="H18" s="222" t="s">
        <v>307</v>
      </c>
      <c r="I18" s="222" t="s">
        <v>308</v>
      </c>
      <c r="J18" s="173" t="s">
        <v>227</v>
      </c>
      <c r="K18" s="173" t="s">
        <v>500</v>
      </c>
      <c r="L18" s="173" t="s">
        <v>229</v>
      </c>
      <c r="M18" s="222" t="s">
        <v>48</v>
      </c>
      <c r="N18" s="160">
        <v>42794</v>
      </c>
      <c r="O18" s="160">
        <v>43100</v>
      </c>
      <c r="P18" s="173" t="s">
        <v>49</v>
      </c>
      <c r="Q18" s="222" t="s">
        <v>230</v>
      </c>
      <c r="R18" s="198">
        <v>0.02</v>
      </c>
      <c r="S18" s="209"/>
      <c r="T18" s="198">
        <v>0.1</v>
      </c>
      <c r="U18" s="198"/>
      <c r="V18" s="198">
        <v>0.2</v>
      </c>
      <c r="W18" s="198"/>
      <c r="X18" s="209">
        <v>0.2</v>
      </c>
      <c r="Y18" s="198"/>
      <c r="Z18" s="198">
        <v>0.2</v>
      </c>
      <c r="AA18" s="209">
        <v>0.1</v>
      </c>
      <c r="AB18" s="209"/>
      <c r="AC18" s="209"/>
      <c r="AD18" s="209">
        <v>0.2</v>
      </c>
      <c r="AE18" s="222" t="s">
        <v>969</v>
      </c>
      <c r="AF18" s="209">
        <v>0.05</v>
      </c>
      <c r="AG18" s="209">
        <f>+'Mayo 2017'!AG18+'Junio 2017'!AF18+'Julio 2017'!AF18+'Agosto 2017'!AF18+'Septiembre 2017'!AF18+AF18</f>
        <v>0.85000000000000009</v>
      </c>
      <c r="AH18" s="173" t="s">
        <v>1000</v>
      </c>
    </row>
    <row r="19" spans="2:34" ht="101.25" x14ac:dyDescent="0.25">
      <c r="B19" s="222" t="s">
        <v>40</v>
      </c>
      <c r="C19" s="222" t="s">
        <v>41</v>
      </c>
      <c r="D19" s="222" t="s">
        <v>42</v>
      </c>
      <c r="E19" s="222" t="s">
        <v>43</v>
      </c>
      <c r="F19" s="222" t="s">
        <v>50</v>
      </c>
      <c r="G19" s="222" t="s">
        <v>302</v>
      </c>
      <c r="H19" s="222" t="s">
        <v>303</v>
      </c>
      <c r="I19" s="222" t="s">
        <v>304</v>
      </c>
      <c r="J19" s="173" t="s">
        <v>363</v>
      </c>
      <c r="K19" s="173" t="s">
        <v>374</v>
      </c>
      <c r="L19" s="173" t="s">
        <v>234</v>
      </c>
      <c r="M19" s="222" t="s">
        <v>48</v>
      </c>
      <c r="N19" s="160">
        <v>42765</v>
      </c>
      <c r="O19" s="160">
        <v>43100</v>
      </c>
      <c r="P19" s="173" t="s">
        <v>237</v>
      </c>
      <c r="Q19" s="222" t="s">
        <v>238</v>
      </c>
      <c r="R19" s="198">
        <v>0.12</v>
      </c>
      <c r="S19" s="209">
        <v>0.1</v>
      </c>
      <c r="T19" s="198"/>
      <c r="U19" s="198">
        <v>0.2</v>
      </c>
      <c r="V19" s="198"/>
      <c r="W19" s="198">
        <v>0.2</v>
      </c>
      <c r="X19" s="209"/>
      <c r="Y19" s="198">
        <v>0.1</v>
      </c>
      <c r="Z19" s="198"/>
      <c r="AA19" s="209">
        <v>0.2</v>
      </c>
      <c r="AB19" s="209"/>
      <c r="AC19" s="209">
        <v>0.2</v>
      </c>
      <c r="AD19" s="209"/>
      <c r="AE19" s="222" t="s">
        <v>969</v>
      </c>
      <c r="AF19" s="209">
        <v>0.05</v>
      </c>
      <c r="AG19" s="209">
        <f>+'Mayo 2017'!AG19+'Junio 2017'!AF19+'Julio 2017'!AF19+'Agosto 2017'!AF19+'Septiembre 2017'!AF19+AF19</f>
        <v>0.9</v>
      </c>
      <c r="AH19" s="173" t="s">
        <v>1001</v>
      </c>
    </row>
    <row r="20" spans="2:34" ht="45" x14ac:dyDescent="0.25">
      <c r="B20" s="222" t="s">
        <v>40</v>
      </c>
      <c r="C20" s="222" t="s">
        <v>41</v>
      </c>
      <c r="D20" s="222" t="s">
        <v>42</v>
      </c>
      <c r="E20" s="222" t="s">
        <v>43</v>
      </c>
      <c r="F20" s="222" t="s">
        <v>50</v>
      </c>
      <c r="G20" s="222" t="s">
        <v>302</v>
      </c>
      <c r="H20" s="222" t="s">
        <v>303</v>
      </c>
      <c r="I20" s="222" t="s">
        <v>304</v>
      </c>
      <c r="J20" s="173" t="s">
        <v>231</v>
      </c>
      <c r="K20" s="173" t="s">
        <v>232</v>
      </c>
      <c r="L20" s="173" t="s">
        <v>235</v>
      </c>
      <c r="M20" s="222" t="s">
        <v>48</v>
      </c>
      <c r="N20" s="160">
        <v>42736</v>
      </c>
      <c r="O20" s="160">
        <v>43100</v>
      </c>
      <c r="P20" s="173" t="s">
        <v>45</v>
      </c>
      <c r="Q20" s="222" t="s">
        <v>88</v>
      </c>
      <c r="R20" s="198">
        <v>0.06</v>
      </c>
      <c r="S20" s="209">
        <v>0.1</v>
      </c>
      <c r="T20" s="198"/>
      <c r="U20" s="198">
        <v>0.2</v>
      </c>
      <c r="V20" s="198"/>
      <c r="W20" s="198">
        <v>0.2</v>
      </c>
      <c r="X20" s="209"/>
      <c r="Y20" s="198">
        <v>0.1</v>
      </c>
      <c r="Z20" s="198"/>
      <c r="AA20" s="209">
        <v>0.2</v>
      </c>
      <c r="AB20" s="209"/>
      <c r="AC20" s="209">
        <v>0.2</v>
      </c>
      <c r="AD20" s="209"/>
      <c r="AE20" s="222" t="s">
        <v>969</v>
      </c>
      <c r="AF20" s="209">
        <v>0.1</v>
      </c>
      <c r="AG20" s="209">
        <f>+'Mayo 2017'!AG20+'Junio 2017'!AF20+'Julio 2017'!AF20+'Agosto 2017'!AF20+'Septiembre 2017'!AF20+AF20</f>
        <v>0.89999999999999991</v>
      </c>
      <c r="AH20" s="173" t="s">
        <v>1002</v>
      </c>
    </row>
    <row r="21" spans="2:34" ht="45" x14ac:dyDescent="0.25">
      <c r="B21" s="222" t="s">
        <v>40</v>
      </c>
      <c r="C21" s="222" t="s">
        <v>41</v>
      </c>
      <c r="D21" s="222" t="s">
        <v>42</v>
      </c>
      <c r="E21" s="222" t="s">
        <v>43</v>
      </c>
      <c r="F21" s="222" t="s">
        <v>50</v>
      </c>
      <c r="G21" s="222" t="s">
        <v>302</v>
      </c>
      <c r="H21" s="222" t="s">
        <v>303</v>
      </c>
      <c r="I21" s="222" t="s">
        <v>304</v>
      </c>
      <c r="J21" s="173" t="s">
        <v>258</v>
      </c>
      <c r="K21" s="173" t="s">
        <v>233</v>
      </c>
      <c r="L21" s="173" t="s">
        <v>236</v>
      </c>
      <c r="M21" s="222" t="s">
        <v>48</v>
      </c>
      <c r="N21" s="160">
        <v>42736</v>
      </c>
      <c r="O21" s="160">
        <v>42923</v>
      </c>
      <c r="P21" s="173" t="s">
        <v>45</v>
      </c>
      <c r="Q21" s="222" t="s">
        <v>88</v>
      </c>
      <c r="R21" s="198">
        <v>0.06</v>
      </c>
      <c r="S21" s="209">
        <v>0.1</v>
      </c>
      <c r="T21" s="198"/>
      <c r="U21" s="198">
        <v>0.2</v>
      </c>
      <c r="V21" s="198"/>
      <c r="W21" s="198">
        <v>0.2</v>
      </c>
      <c r="X21" s="209">
        <v>0.2</v>
      </c>
      <c r="Y21" s="198">
        <v>0.3</v>
      </c>
      <c r="Z21" s="198"/>
      <c r="AA21" s="209"/>
      <c r="AB21" s="209"/>
      <c r="AC21" s="209"/>
      <c r="AD21" s="209"/>
      <c r="AE21" s="222" t="s">
        <v>969</v>
      </c>
      <c r="AF21" s="209">
        <v>0.05</v>
      </c>
      <c r="AG21" s="209">
        <f>+'Mayo 2017'!AG21+'Junio 2017'!AF21+'Julio 2017'!AF21+'Agosto 2017'!AF21+'Septiembre 2017'!AF21+AF21</f>
        <v>0.90000000000000013</v>
      </c>
      <c r="AH21" s="173" t="s">
        <v>1003</v>
      </c>
    </row>
    <row r="22" spans="2:34" ht="180" x14ac:dyDescent="0.25">
      <c r="B22" s="222" t="s">
        <v>40</v>
      </c>
      <c r="C22" s="222" t="s">
        <v>41</v>
      </c>
      <c r="D22" s="222" t="s">
        <v>42</v>
      </c>
      <c r="E22" s="222" t="s">
        <v>43</v>
      </c>
      <c r="F22" s="222" t="s">
        <v>52</v>
      </c>
      <c r="G22" s="222" t="s">
        <v>302</v>
      </c>
      <c r="H22" s="222" t="s">
        <v>303</v>
      </c>
      <c r="I22" s="222" t="s">
        <v>305</v>
      </c>
      <c r="J22" s="222" t="s">
        <v>94</v>
      </c>
      <c r="K22" s="173" t="s">
        <v>322</v>
      </c>
      <c r="L22" s="173" t="s">
        <v>95</v>
      </c>
      <c r="M22" s="222" t="s">
        <v>46</v>
      </c>
      <c r="N22" s="160">
        <v>42767</v>
      </c>
      <c r="O22" s="160">
        <v>43100</v>
      </c>
      <c r="P22" s="173" t="s">
        <v>96</v>
      </c>
      <c r="Q22" s="173" t="s">
        <v>97</v>
      </c>
      <c r="R22" s="198">
        <v>0.1</v>
      </c>
      <c r="S22" s="209">
        <v>0.03</v>
      </c>
      <c r="T22" s="198">
        <v>0.05</v>
      </c>
      <c r="U22" s="198">
        <v>0.05</v>
      </c>
      <c r="V22" s="198">
        <v>0.1</v>
      </c>
      <c r="W22" s="198">
        <v>0.1</v>
      </c>
      <c r="X22" s="198">
        <v>0.1</v>
      </c>
      <c r="Y22" s="198">
        <v>0.1</v>
      </c>
      <c r="Z22" s="198">
        <v>0.1</v>
      </c>
      <c r="AA22" s="198">
        <v>0.1</v>
      </c>
      <c r="AB22" s="198">
        <v>0.1</v>
      </c>
      <c r="AC22" s="198">
        <v>0.1</v>
      </c>
      <c r="AD22" s="198">
        <v>7.0000000000000007E-2</v>
      </c>
      <c r="AE22" s="222" t="s">
        <v>969</v>
      </c>
      <c r="AF22" s="209">
        <v>0.03</v>
      </c>
      <c r="AG22" s="209">
        <f>+'Mayo 2017'!AG22+'Junio 2017'!AF22+'Julio 2017'!AF22+'Agosto 2017'!AF22+'Septiembre 2017'!AF22+AF22</f>
        <v>0.69000000000000006</v>
      </c>
      <c r="AH22" s="173" t="s">
        <v>1013</v>
      </c>
    </row>
    <row r="23" spans="2:34" ht="90" x14ac:dyDescent="0.25">
      <c r="B23" s="222" t="s">
        <v>40</v>
      </c>
      <c r="C23" s="222" t="s">
        <v>41</v>
      </c>
      <c r="D23" s="222" t="s">
        <v>42</v>
      </c>
      <c r="E23" s="222" t="s">
        <v>43</v>
      </c>
      <c r="F23" s="222" t="s">
        <v>52</v>
      </c>
      <c r="G23" s="222" t="s">
        <v>302</v>
      </c>
      <c r="H23" s="222" t="s">
        <v>303</v>
      </c>
      <c r="I23" s="222" t="s">
        <v>305</v>
      </c>
      <c r="J23" s="222" t="s">
        <v>98</v>
      </c>
      <c r="K23" s="173" t="s">
        <v>99</v>
      </c>
      <c r="L23" s="173" t="s">
        <v>100</v>
      </c>
      <c r="M23" s="222" t="s">
        <v>46</v>
      </c>
      <c r="N23" s="160">
        <v>42826</v>
      </c>
      <c r="O23" s="160">
        <v>43100</v>
      </c>
      <c r="P23" s="173" t="s">
        <v>96</v>
      </c>
      <c r="Q23" s="173" t="s">
        <v>97</v>
      </c>
      <c r="R23" s="198">
        <v>7.0000000000000007E-2</v>
      </c>
      <c r="S23" s="209"/>
      <c r="T23" s="198"/>
      <c r="U23" s="198"/>
      <c r="V23" s="198">
        <v>0.05</v>
      </c>
      <c r="W23" s="198">
        <v>0.1</v>
      </c>
      <c r="X23" s="209">
        <v>0.1</v>
      </c>
      <c r="Y23" s="198">
        <v>0.1</v>
      </c>
      <c r="Z23" s="198">
        <v>0.1</v>
      </c>
      <c r="AA23" s="209">
        <v>0.15</v>
      </c>
      <c r="AB23" s="209">
        <v>0.15</v>
      </c>
      <c r="AC23" s="209">
        <v>0.15</v>
      </c>
      <c r="AD23" s="209">
        <v>0.1</v>
      </c>
      <c r="AE23" s="222" t="s">
        <v>969</v>
      </c>
      <c r="AF23" s="209">
        <v>0.1</v>
      </c>
      <c r="AG23" s="209">
        <f>+'Mayo 2017'!AG23+'Junio 2017'!AF23+'Julio 2017'!AF23+'Agosto 2017'!AF23+'Septiembre 2017'!AF23+AF23</f>
        <v>0.5</v>
      </c>
      <c r="AH23" s="213" t="s">
        <v>1014</v>
      </c>
    </row>
    <row r="24" spans="2:34" ht="78.75" x14ac:dyDescent="0.25">
      <c r="B24" s="223" t="s">
        <v>40</v>
      </c>
      <c r="C24" s="223" t="s">
        <v>41</v>
      </c>
      <c r="D24" s="223" t="s">
        <v>42</v>
      </c>
      <c r="E24" s="223" t="s">
        <v>43</v>
      </c>
      <c r="F24" s="223" t="s">
        <v>52</v>
      </c>
      <c r="G24" s="223" t="s">
        <v>302</v>
      </c>
      <c r="H24" s="223" t="s">
        <v>303</v>
      </c>
      <c r="I24" s="223" t="s">
        <v>305</v>
      </c>
      <c r="J24" s="223" t="s">
        <v>101</v>
      </c>
      <c r="K24" s="173" t="s">
        <v>102</v>
      </c>
      <c r="L24" s="173" t="s">
        <v>103</v>
      </c>
      <c r="M24" s="223" t="s">
        <v>46</v>
      </c>
      <c r="N24" s="160">
        <v>42826</v>
      </c>
      <c r="O24" s="160">
        <v>43100</v>
      </c>
      <c r="P24" s="173" t="s">
        <v>96</v>
      </c>
      <c r="Q24" s="173" t="s">
        <v>104</v>
      </c>
      <c r="R24" s="198">
        <v>0.08</v>
      </c>
      <c r="S24" s="209">
        <v>0.02</v>
      </c>
      <c r="T24" s="198">
        <v>0.04</v>
      </c>
      <c r="U24" s="198">
        <v>0.06</v>
      </c>
      <c r="V24" s="198">
        <v>0.08</v>
      </c>
      <c r="W24" s="198">
        <v>0.1</v>
      </c>
      <c r="X24" s="209">
        <v>0.1</v>
      </c>
      <c r="Y24" s="198">
        <v>0.1</v>
      </c>
      <c r="Z24" s="198">
        <v>0.1</v>
      </c>
      <c r="AA24" s="209">
        <v>0.1</v>
      </c>
      <c r="AB24" s="209">
        <v>0.1</v>
      </c>
      <c r="AC24" s="209">
        <v>0.1</v>
      </c>
      <c r="AD24" s="209">
        <v>0.1</v>
      </c>
      <c r="AE24" s="223" t="s">
        <v>969</v>
      </c>
      <c r="AF24" s="209">
        <v>0.2</v>
      </c>
      <c r="AG24" s="209">
        <f>+'Mayo 2017'!AG24+'Junio 2017'!AF24+'Julio 2017'!AF24+'Agosto 2017'!AF24+'Septiembre 2017'!AF24+AF24</f>
        <v>0.64</v>
      </c>
      <c r="AH24" s="173" t="s">
        <v>1015</v>
      </c>
    </row>
    <row r="25" spans="2:34" ht="382.5" x14ac:dyDescent="0.25">
      <c r="B25" s="223" t="s">
        <v>40</v>
      </c>
      <c r="C25" s="223" t="s">
        <v>41</v>
      </c>
      <c r="D25" s="223" t="s">
        <v>42</v>
      </c>
      <c r="E25" s="223" t="s">
        <v>43</v>
      </c>
      <c r="F25" s="223" t="s">
        <v>52</v>
      </c>
      <c r="G25" s="223" t="s">
        <v>324</v>
      </c>
      <c r="H25" s="223" t="s">
        <v>325</v>
      </c>
      <c r="I25" s="223" t="s">
        <v>323</v>
      </c>
      <c r="J25" s="223" t="s">
        <v>105</v>
      </c>
      <c r="K25" s="173" t="s">
        <v>106</v>
      </c>
      <c r="L25" s="173" t="s">
        <v>107</v>
      </c>
      <c r="M25" s="223" t="s">
        <v>46</v>
      </c>
      <c r="N25" s="160">
        <v>42745</v>
      </c>
      <c r="O25" s="160">
        <v>43100</v>
      </c>
      <c r="P25" s="173" t="s">
        <v>96</v>
      </c>
      <c r="Q25" s="173" t="s">
        <v>108</v>
      </c>
      <c r="R25" s="198">
        <v>0.08</v>
      </c>
      <c r="S25" s="209">
        <v>0.04</v>
      </c>
      <c r="T25" s="198">
        <v>0.06</v>
      </c>
      <c r="U25" s="198">
        <v>0.08</v>
      </c>
      <c r="V25" s="198">
        <v>0.08</v>
      </c>
      <c r="W25" s="198">
        <v>0.08</v>
      </c>
      <c r="X25" s="209">
        <v>0.08</v>
      </c>
      <c r="Y25" s="198">
        <v>0.08</v>
      </c>
      <c r="Z25" s="198">
        <v>0.08</v>
      </c>
      <c r="AA25" s="209">
        <v>0.1</v>
      </c>
      <c r="AB25" s="209">
        <v>0.1</v>
      </c>
      <c r="AC25" s="209">
        <v>0.1</v>
      </c>
      <c r="AD25" s="209">
        <v>0.12</v>
      </c>
      <c r="AE25" s="223" t="s">
        <v>969</v>
      </c>
      <c r="AF25" s="209">
        <v>0.11</v>
      </c>
      <c r="AG25" s="209">
        <f>+'Mayo 2017'!AG25+'Junio 2017'!AF25+'Julio 2017'!AF25+'Agosto 2017'!AF25+'Septiembre 2017'!AF25+AF25</f>
        <v>0.59000000000000008</v>
      </c>
      <c r="AH25" s="173" t="s">
        <v>1016</v>
      </c>
    </row>
    <row r="26" spans="2:34" ht="45" x14ac:dyDescent="0.25">
      <c r="B26" s="222" t="s">
        <v>40</v>
      </c>
      <c r="C26" s="222" t="s">
        <v>41</v>
      </c>
      <c r="D26" s="222" t="s">
        <v>42</v>
      </c>
      <c r="E26" s="222" t="s">
        <v>43</v>
      </c>
      <c r="F26" s="222" t="s">
        <v>52</v>
      </c>
      <c r="G26" s="222" t="s">
        <v>302</v>
      </c>
      <c r="H26" s="222" t="s">
        <v>303</v>
      </c>
      <c r="I26" s="222" t="s">
        <v>305</v>
      </c>
      <c r="J26" s="222" t="s">
        <v>109</v>
      </c>
      <c r="K26" s="173" t="s">
        <v>110</v>
      </c>
      <c r="L26" s="173" t="s">
        <v>111</v>
      </c>
      <c r="M26" s="222" t="s">
        <v>46</v>
      </c>
      <c r="N26" s="160">
        <v>42658</v>
      </c>
      <c r="O26" s="160">
        <v>43100</v>
      </c>
      <c r="P26" s="173" t="s">
        <v>96</v>
      </c>
      <c r="Q26" s="173" t="s">
        <v>112</v>
      </c>
      <c r="R26" s="198">
        <v>0.02</v>
      </c>
      <c r="S26" s="209">
        <v>0.01</v>
      </c>
      <c r="T26" s="198"/>
      <c r="U26" s="198"/>
      <c r="V26" s="198">
        <v>0.04</v>
      </c>
      <c r="W26" s="198"/>
      <c r="X26" s="209"/>
      <c r="Y26" s="198"/>
      <c r="Z26" s="198">
        <v>0.1</v>
      </c>
      <c r="AA26" s="209">
        <v>0.2</v>
      </c>
      <c r="AB26" s="209">
        <v>0.2</v>
      </c>
      <c r="AC26" s="209">
        <v>0.2</v>
      </c>
      <c r="AD26" s="209">
        <v>0.25</v>
      </c>
      <c r="AE26" s="222" t="s">
        <v>969</v>
      </c>
      <c r="AF26" s="209">
        <v>0.05</v>
      </c>
      <c r="AG26" s="209">
        <f>+'Mayo 2017'!AG26+'Junio 2017'!AF26+'Julio 2017'!AF26+'Agosto 2017'!AF26+'Septiembre 2017'!AF26+AF26</f>
        <v>0.25</v>
      </c>
      <c r="AH26" s="213" t="s">
        <v>1017</v>
      </c>
    </row>
    <row r="27" spans="2:34" ht="258.75" x14ac:dyDescent="0.25">
      <c r="B27" s="222" t="s">
        <v>40</v>
      </c>
      <c r="C27" s="222" t="s">
        <v>41</v>
      </c>
      <c r="D27" s="222" t="s">
        <v>42</v>
      </c>
      <c r="E27" s="222" t="s">
        <v>43</v>
      </c>
      <c r="F27" s="222" t="s">
        <v>52</v>
      </c>
      <c r="G27" s="222" t="s">
        <v>302</v>
      </c>
      <c r="H27" s="222" t="s">
        <v>303</v>
      </c>
      <c r="I27" s="222" t="s">
        <v>305</v>
      </c>
      <c r="J27" s="222" t="s">
        <v>113</v>
      </c>
      <c r="K27" s="173" t="s">
        <v>114</v>
      </c>
      <c r="L27" s="173" t="s">
        <v>115</v>
      </c>
      <c r="M27" s="222" t="s">
        <v>46</v>
      </c>
      <c r="N27" s="160">
        <v>42826</v>
      </c>
      <c r="O27" s="160">
        <v>43100</v>
      </c>
      <c r="P27" s="173" t="s">
        <v>116</v>
      </c>
      <c r="Q27" s="173" t="s">
        <v>117</v>
      </c>
      <c r="R27" s="198">
        <v>0.08</v>
      </c>
      <c r="S27" s="209"/>
      <c r="T27" s="198"/>
      <c r="U27" s="198"/>
      <c r="V27" s="198">
        <v>0.05</v>
      </c>
      <c r="W27" s="198">
        <v>0.1</v>
      </c>
      <c r="X27" s="209">
        <v>0.1</v>
      </c>
      <c r="Y27" s="198">
        <v>0.1</v>
      </c>
      <c r="Z27" s="198">
        <v>0.1</v>
      </c>
      <c r="AA27" s="209">
        <v>0.1</v>
      </c>
      <c r="AB27" s="209">
        <v>0.1</v>
      </c>
      <c r="AC27" s="209">
        <v>0.1</v>
      </c>
      <c r="AD27" s="209">
        <v>0.25</v>
      </c>
      <c r="AE27" s="222" t="s">
        <v>969</v>
      </c>
      <c r="AF27" s="209">
        <v>0.05</v>
      </c>
      <c r="AG27" s="209">
        <f>+'Mayo 2017'!AG27+'Junio 2017'!AF27+'Julio 2017'!AF27+'Agosto 2017'!AF27+'Septiembre 2017'!AF27+AF27</f>
        <v>0.5</v>
      </c>
      <c r="AH27" s="173" t="s">
        <v>1018</v>
      </c>
    </row>
    <row r="28" spans="2:34" ht="90" x14ac:dyDescent="0.25">
      <c r="B28" s="222" t="s">
        <v>40</v>
      </c>
      <c r="C28" s="222" t="s">
        <v>41</v>
      </c>
      <c r="D28" s="222" t="s">
        <v>42</v>
      </c>
      <c r="E28" s="222" t="s">
        <v>43</v>
      </c>
      <c r="F28" s="222" t="s">
        <v>52</v>
      </c>
      <c r="G28" s="222" t="s">
        <v>302</v>
      </c>
      <c r="H28" s="222" t="s">
        <v>303</v>
      </c>
      <c r="I28" s="222" t="s">
        <v>305</v>
      </c>
      <c r="J28" s="222" t="s">
        <v>118</v>
      </c>
      <c r="K28" s="173" t="s">
        <v>119</v>
      </c>
      <c r="L28" s="173" t="s">
        <v>120</v>
      </c>
      <c r="M28" s="222" t="s">
        <v>46</v>
      </c>
      <c r="N28" s="160">
        <v>42948</v>
      </c>
      <c r="O28" s="160">
        <v>43100</v>
      </c>
      <c r="P28" s="173"/>
      <c r="Q28" s="173"/>
      <c r="R28" s="198">
        <v>0.08</v>
      </c>
      <c r="S28" s="209"/>
      <c r="T28" s="198"/>
      <c r="U28" s="198"/>
      <c r="V28" s="198"/>
      <c r="W28" s="198"/>
      <c r="X28" s="209"/>
      <c r="Y28" s="198"/>
      <c r="Z28" s="198">
        <v>0.05</v>
      </c>
      <c r="AA28" s="209">
        <v>0.1</v>
      </c>
      <c r="AB28" s="209">
        <v>0.2</v>
      </c>
      <c r="AC28" s="209">
        <v>0.3</v>
      </c>
      <c r="AD28" s="209">
        <v>0.35</v>
      </c>
      <c r="AE28" s="222" t="s">
        <v>969</v>
      </c>
      <c r="AF28" s="209">
        <v>0.05</v>
      </c>
      <c r="AG28" s="209">
        <f>+'Mayo 2017'!AG28+'Junio 2017'!AF28+'Julio 2017'!AF28+'Agosto 2017'!AF28+'Septiembre 2017'!AF28+AF28</f>
        <v>0.1</v>
      </c>
      <c r="AH28" s="173" t="s">
        <v>923</v>
      </c>
    </row>
    <row r="29" spans="2:34" ht="78.75" x14ac:dyDescent="0.25">
      <c r="B29" s="222" t="s">
        <v>40</v>
      </c>
      <c r="C29" s="222" t="s">
        <v>54</v>
      </c>
      <c r="D29" s="222" t="s">
        <v>42</v>
      </c>
      <c r="E29" s="222" t="s">
        <v>55</v>
      </c>
      <c r="F29" s="222" t="s">
        <v>56</v>
      </c>
      <c r="G29" s="222" t="s">
        <v>302</v>
      </c>
      <c r="H29" s="222" t="s">
        <v>309</v>
      </c>
      <c r="I29" s="222" t="s">
        <v>310</v>
      </c>
      <c r="J29" s="220" t="s">
        <v>162</v>
      </c>
      <c r="K29" s="173" t="s">
        <v>339</v>
      </c>
      <c r="L29" s="173" t="s">
        <v>259</v>
      </c>
      <c r="M29" s="222" t="s">
        <v>57</v>
      </c>
      <c r="N29" s="160">
        <v>42795</v>
      </c>
      <c r="O29" s="160">
        <v>42916</v>
      </c>
      <c r="P29" s="173" t="s">
        <v>260</v>
      </c>
      <c r="Q29" s="173" t="s">
        <v>88</v>
      </c>
      <c r="R29" s="198">
        <v>0.2</v>
      </c>
      <c r="S29" s="209"/>
      <c r="T29" s="198"/>
      <c r="U29" s="198">
        <v>0.25</v>
      </c>
      <c r="V29" s="198">
        <v>0.25</v>
      </c>
      <c r="W29" s="198">
        <v>0.25</v>
      </c>
      <c r="X29" s="209">
        <v>0.25</v>
      </c>
      <c r="Y29" s="198"/>
      <c r="Z29" s="198"/>
      <c r="AA29" s="209"/>
      <c r="AB29" s="198"/>
      <c r="AC29" s="198"/>
      <c r="AD29" s="209"/>
      <c r="AE29" s="222" t="s">
        <v>969</v>
      </c>
      <c r="AF29" s="209">
        <v>0.09</v>
      </c>
      <c r="AG29" s="209">
        <f>+'Mayo 2017'!AG29+'Junio 2017'!AF29+'Julio 2017'!AF29+'Agosto 2017'!AF29+'Septiembre 2017'!AF29+AF29</f>
        <v>0.69999999999999984</v>
      </c>
      <c r="AH29" s="137" t="s">
        <v>1024</v>
      </c>
    </row>
    <row r="30" spans="2:34" ht="90" x14ac:dyDescent="0.25">
      <c r="B30" s="222" t="s">
        <v>40</v>
      </c>
      <c r="C30" s="222" t="s">
        <v>58</v>
      </c>
      <c r="D30" s="222" t="s">
        <v>42</v>
      </c>
      <c r="E30" s="222" t="s">
        <v>55</v>
      </c>
      <c r="F30" s="222" t="s">
        <v>58</v>
      </c>
      <c r="G30" s="222" t="s">
        <v>302</v>
      </c>
      <c r="H30" s="222" t="s">
        <v>309</v>
      </c>
      <c r="I30" s="222" t="s">
        <v>311</v>
      </c>
      <c r="J30" s="294" t="s">
        <v>163</v>
      </c>
      <c r="K30" s="173" t="s">
        <v>164</v>
      </c>
      <c r="L30" s="173" t="s">
        <v>261</v>
      </c>
      <c r="M30" s="222" t="s">
        <v>57</v>
      </c>
      <c r="N30" s="160">
        <v>42736</v>
      </c>
      <c r="O30" s="160">
        <v>43100</v>
      </c>
      <c r="P30" s="173" t="s">
        <v>262</v>
      </c>
      <c r="Q30" s="173" t="s">
        <v>88</v>
      </c>
      <c r="R30" s="198">
        <v>0</v>
      </c>
      <c r="S30" s="209">
        <v>0.08</v>
      </c>
      <c r="T30" s="198">
        <v>0.08</v>
      </c>
      <c r="U30" s="198">
        <v>0.08</v>
      </c>
      <c r="V30" s="198">
        <v>0.08</v>
      </c>
      <c r="W30" s="198">
        <v>0.08</v>
      </c>
      <c r="X30" s="209">
        <v>0.08</v>
      </c>
      <c r="Y30" s="198">
        <v>0.08</v>
      </c>
      <c r="Z30" s="198">
        <v>0.08</v>
      </c>
      <c r="AA30" s="209">
        <v>0.08</v>
      </c>
      <c r="AB30" s="198">
        <v>0.09</v>
      </c>
      <c r="AC30" s="198">
        <v>0.09</v>
      </c>
      <c r="AD30" s="209">
        <v>0.1</v>
      </c>
      <c r="AE30" s="222" t="s">
        <v>969</v>
      </c>
      <c r="AF30" s="209">
        <v>0.09</v>
      </c>
      <c r="AG30" s="209">
        <f>+'Mayo 2017'!AG30+'Junio 2017'!AF30+'Julio 2017'!AF30+'Agosto 2017'!AF30+'Septiembre 2017'!AF30+AF30</f>
        <v>0.80999999999999994</v>
      </c>
      <c r="AH30" s="137" t="s">
        <v>1025</v>
      </c>
    </row>
    <row r="31" spans="2:34" ht="409.5" x14ac:dyDescent="0.25">
      <c r="B31" s="222" t="s">
        <v>40</v>
      </c>
      <c r="C31" s="222" t="s">
        <v>58</v>
      </c>
      <c r="D31" s="222" t="s">
        <v>42</v>
      </c>
      <c r="E31" s="222" t="s">
        <v>55</v>
      </c>
      <c r="F31" s="222" t="s">
        <v>58</v>
      </c>
      <c r="G31" s="222" t="s">
        <v>302</v>
      </c>
      <c r="H31" s="222" t="s">
        <v>309</v>
      </c>
      <c r="I31" s="222" t="s">
        <v>311</v>
      </c>
      <c r="J31" s="295"/>
      <c r="K31" s="173" t="s">
        <v>165</v>
      </c>
      <c r="L31" s="173" t="s">
        <v>263</v>
      </c>
      <c r="M31" s="222" t="s">
        <v>57</v>
      </c>
      <c r="N31" s="160">
        <v>42736</v>
      </c>
      <c r="O31" s="160">
        <v>43100</v>
      </c>
      <c r="P31" s="173" t="s">
        <v>260</v>
      </c>
      <c r="Q31" s="173" t="s">
        <v>88</v>
      </c>
      <c r="R31" s="198">
        <v>0.05</v>
      </c>
      <c r="S31" s="209">
        <v>0.08</v>
      </c>
      <c r="T31" s="198">
        <v>0.08</v>
      </c>
      <c r="U31" s="198">
        <v>0.08</v>
      </c>
      <c r="V31" s="198">
        <v>0.08</v>
      </c>
      <c r="W31" s="198">
        <v>0.08</v>
      </c>
      <c r="X31" s="209">
        <v>0.08</v>
      </c>
      <c r="Y31" s="198">
        <v>0.08</v>
      </c>
      <c r="Z31" s="198">
        <v>0.08</v>
      </c>
      <c r="AA31" s="209">
        <v>0.08</v>
      </c>
      <c r="AB31" s="198">
        <v>0.09</v>
      </c>
      <c r="AC31" s="198">
        <v>0.09</v>
      </c>
      <c r="AD31" s="209">
        <v>0.1</v>
      </c>
      <c r="AE31" s="222" t="s">
        <v>969</v>
      </c>
      <c r="AF31" s="209">
        <v>0.09</v>
      </c>
      <c r="AG31" s="209">
        <f>+'Mayo 2017'!AG31+'Junio 2017'!AF31+'Julio 2017'!AF31+'Agosto 2017'!AF31+'Septiembre 2017'!AF31+AF31</f>
        <v>0.80999999999999994</v>
      </c>
      <c r="AH31" s="137" t="s">
        <v>1026</v>
      </c>
    </row>
    <row r="32" spans="2:34" ht="90" x14ac:dyDescent="0.25">
      <c r="B32" s="222" t="s">
        <v>40</v>
      </c>
      <c r="C32" s="222" t="s">
        <v>54</v>
      </c>
      <c r="D32" s="222" t="s">
        <v>42</v>
      </c>
      <c r="E32" s="222" t="s">
        <v>55</v>
      </c>
      <c r="F32" s="222" t="s">
        <v>56</v>
      </c>
      <c r="G32" s="222" t="s">
        <v>302</v>
      </c>
      <c r="H32" s="222" t="s">
        <v>309</v>
      </c>
      <c r="I32" s="222" t="s">
        <v>311</v>
      </c>
      <c r="J32" s="294" t="s">
        <v>326</v>
      </c>
      <c r="K32" s="173" t="s">
        <v>166</v>
      </c>
      <c r="L32" s="173" t="s">
        <v>264</v>
      </c>
      <c r="M32" s="222" t="s">
        <v>57</v>
      </c>
      <c r="N32" s="160">
        <v>42736</v>
      </c>
      <c r="O32" s="160">
        <v>43100</v>
      </c>
      <c r="P32" s="173" t="s">
        <v>260</v>
      </c>
      <c r="Q32" s="173" t="s">
        <v>265</v>
      </c>
      <c r="R32" s="198">
        <v>0.05</v>
      </c>
      <c r="S32" s="209">
        <v>0.08</v>
      </c>
      <c r="T32" s="198">
        <v>0.08</v>
      </c>
      <c r="U32" s="198">
        <v>0.08</v>
      </c>
      <c r="V32" s="198">
        <v>0.08</v>
      </c>
      <c r="W32" s="198">
        <v>0.08</v>
      </c>
      <c r="X32" s="209">
        <v>0.08</v>
      </c>
      <c r="Y32" s="198">
        <v>0.08</v>
      </c>
      <c r="Z32" s="198">
        <v>0.08</v>
      </c>
      <c r="AA32" s="209">
        <v>0.08</v>
      </c>
      <c r="AB32" s="198">
        <v>0.09</v>
      </c>
      <c r="AC32" s="198">
        <v>0.09</v>
      </c>
      <c r="AD32" s="209">
        <v>0.1</v>
      </c>
      <c r="AE32" s="222" t="s">
        <v>969</v>
      </c>
      <c r="AF32" s="209">
        <v>0.09</v>
      </c>
      <c r="AG32" s="209">
        <f>+'Mayo 2017'!AG32+'Junio 2017'!AF32+'Julio 2017'!AF32+'Agosto 2017'!AF32+'Septiembre 2017'!AF32+AF32</f>
        <v>0.80999999999999994</v>
      </c>
      <c r="AH32" s="137" t="s">
        <v>1027</v>
      </c>
    </row>
    <row r="33" spans="2:34" ht="56.25" x14ac:dyDescent="0.25">
      <c r="B33" s="222" t="s">
        <v>59</v>
      </c>
      <c r="C33" s="222" t="s">
        <v>54</v>
      </c>
      <c r="D33" s="222" t="s">
        <v>42</v>
      </c>
      <c r="E33" s="222" t="s">
        <v>55</v>
      </c>
      <c r="F33" s="222" t="s">
        <v>56</v>
      </c>
      <c r="G33" s="222" t="s">
        <v>302</v>
      </c>
      <c r="H33" s="222" t="s">
        <v>309</v>
      </c>
      <c r="I33" s="222" t="s">
        <v>311</v>
      </c>
      <c r="J33" s="295"/>
      <c r="K33" s="173" t="s">
        <v>167</v>
      </c>
      <c r="L33" s="173" t="s">
        <v>266</v>
      </c>
      <c r="M33" s="222" t="s">
        <v>57</v>
      </c>
      <c r="N33" s="160">
        <v>42795</v>
      </c>
      <c r="O33" s="160">
        <v>43100</v>
      </c>
      <c r="P33" s="173" t="s">
        <v>260</v>
      </c>
      <c r="Q33" s="173" t="s">
        <v>267</v>
      </c>
      <c r="R33" s="198">
        <v>0.3</v>
      </c>
      <c r="S33" s="209"/>
      <c r="T33" s="198"/>
      <c r="U33" s="198">
        <v>0.1</v>
      </c>
      <c r="V33" s="198">
        <v>0.1</v>
      </c>
      <c r="W33" s="198">
        <v>0.1</v>
      </c>
      <c r="X33" s="209">
        <v>0.1</v>
      </c>
      <c r="Y33" s="198">
        <v>0.1</v>
      </c>
      <c r="Z33" s="198">
        <v>0.1</v>
      </c>
      <c r="AA33" s="209">
        <v>0.1</v>
      </c>
      <c r="AB33" s="198">
        <v>0.1</v>
      </c>
      <c r="AC33" s="198">
        <v>0.1</v>
      </c>
      <c r="AD33" s="209">
        <v>0.1</v>
      </c>
      <c r="AE33" s="222" t="s">
        <v>969</v>
      </c>
      <c r="AF33" s="209">
        <v>0.1</v>
      </c>
      <c r="AG33" s="209">
        <f>+'Mayo 2017'!AG33+'Junio 2017'!AF33+'Julio 2017'!AF33+'Agosto 2017'!AF33+'Septiembre 2017'!AF33+AF33</f>
        <v>0.67999999999999994</v>
      </c>
      <c r="AH33" s="137" t="s">
        <v>1028</v>
      </c>
    </row>
    <row r="34" spans="2:34" ht="67.5" x14ac:dyDescent="0.25">
      <c r="B34" s="222" t="s">
        <v>59</v>
      </c>
      <c r="C34" s="222" t="s">
        <v>54</v>
      </c>
      <c r="D34" s="222" t="s">
        <v>42</v>
      </c>
      <c r="E34" s="222" t="s">
        <v>55</v>
      </c>
      <c r="F34" s="222" t="s">
        <v>168</v>
      </c>
      <c r="G34" s="222" t="s">
        <v>302</v>
      </c>
      <c r="H34" s="222" t="s">
        <v>309</v>
      </c>
      <c r="I34" s="222" t="s">
        <v>311</v>
      </c>
      <c r="J34" s="294" t="s">
        <v>169</v>
      </c>
      <c r="K34" s="173" t="s">
        <v>170</v>
      </c>
      <c r="L34" s="173" t="s">
        <v>268</v>
      </c>
      <c r="M34" s="222" t="s">
        <v>57</v>
      </c>
      <c r="N34" s="160">
        <v>42736</v>
      </c>
      <c r="O34" s="160">
        <v>43100</v>
      </c>
      <c r="P34" s="173" t="s">
        <v>260</v>
      </c>
      <c r="Q34" s="173" t="s">
        <v>88</v>
      </c>
      <c r="R34" s="198">
        <v>0.3</v>
      </c>
      <c r="S34" s="209"/>
      <c r="T34" s="198">
        <v>0.09</v>
      </c>
      <c r="U34" s="198">
        <v>0.09</v>
      </c>
      <c r="V34" s="198">
        <v>0.09</v>
      </c>
      <c r="W34" s="198">
        <v>0.09</v>
      </c>
      <c r="X34" s="209">
        <v>0.09</v>
      </c>
      <c r="Y34" s="198">
        <v>0.09</v>
      </c>
      <c r="Z34" s="198">
        <v>0.09</v>
      </c>
      <c r="AA34" s="209">
        <v>0.09</v>
      </c>
      <c r="AB34" s="209">
        <v>0.09</v>
      </c>
      <c r="AC34" s="209">
        <v>0.09</v>
      </c>
      <c r="AD34" s="209">
        <v>0.1</v>
      </c>
      <c r="AE34" s="222" t="s">
        <v>969</v>
      </c>
      <c r="AF34" s="209">
        <v>0.09</v>
      </c>
      <c r="AG34" s="209">
        <f>+'Mayo 2017'!AG34+'Junio 2017'!AF34+'Julio 2017'!AF34+'Agosto 2017'!AF34+'Septiembre 2017'!AF34+AF34</f>
        <v>0.80999999999999983</v>
      </c>
      <c r="AH34" s="137" t="s">
        <v>1029</v>
      </c>
    </row>
    <row r="35" spans="2:34" ht="67.5" x14ac:dyDescent="0.25">
      <c r="B35" s="222" t="s">
        <v>59</v>
      </c>
      <c r="C35" s="222" t="s">
        <v>54</v>
      </c>
      <c r="D35" s="222" t="s">
        <v>42</v>
      </c>
      <c r="E35" s="222" t="s">
        <v>55</v>
      </c>
      <c r="F35" s="222" t="s">
        <v>168</v>
      </c>
      <c r="G35" s="222" t="s">
        <v>302</v>
      </c>
      <c r="H35" s="222" t="s">
        <v>309</v>
      </c>
      <c r="I35" s="222" t="s">
        <v>311</v>
      </c>
      <c r="J35" s="295"/>
      <c r="K35" s="173" t="s">
        <v>171</v>
      </c>
      <c r="L35" s="173" t="s">
        <v>268</v>
      </c>
      <c r="M35" s="222" t="s">
        <v>57</v>
      </c>
      <c r="N35" s="160">
        <v>42736</v>
      </c>
      <c r="O35" s="160">
        <v>43100</v>
      </c>
      <c r="P35" s="173" t="s">
        <v>260</v>
      </c>
      <c r="Q35" s="173" t="s">
        <v>88</v>
      </c>
      <c r="R35" s="198">
        <v>0.1</v>
      </c>
      <c r="S35" s="209">
        <v>0.08</v>
      </c>
      <c r="T35" s="198">
        <v>0.08</v>
      </c>
      <c r="U35" s="198">
        <v>0.08</v>
      </c>
      <c r="V35" s="198">
        <v>0.08</v>
      </c>
      <c r="W35" s="198">
        <v>0.08</v>
      </c>
      <c r="X35" s="209">
        <v>0.08</v>
      </c>
      <c r="Y35" s="198">
        <v>0.08</v>
      </c>
      <c r="Z35" s="198">
        <v>0.08</v>
      </c>
      <c r="AA35" s="209">
        <v>0.08</v>
      </c>
      <c r="AB35" s="209">
        <v>0.09</v>
      </c>
      <c r="AC35" s="209">
        <v>0.09</v>
      </c>
      <c r="AD35" s="209">
        <v>0.1</v>
      </c>
      <c r="AE35" s="222" t="s">
        <v>969</v>
      </c>
      <c r="AF35" s="209">
        <v>0.09</v>
      </c>
      <c r="AG35" s="209">
        <f>+'Mayo 2017'!AG35+'Junio 2017'!AF35+'Julio 2017'!AF35+'Agosto 2017'!AF35+'Septiembre 2017'!AF35+AF35</f>
        <v>0.80999999999999994</v>
      </c>
      <c r="AH35" s="137" t="s">
        <v>1030</v>
      </c>
    </row>
    <row r="36" spans="2:34" ht="288.75" customHeight="1" x14ac:dyDescent="0.25">
      <c r="B36" s="222" t="s">
        <v>59</v>
      </c>
      <c r="C36" s="222" t="s">
        <v>60</v>
      </c>
      <c r="D36" s="222" t="s">
        <v>61</v>
      </c>
      <c r="E36" s="222" t="s">
        <v>62</v>
      </c>
      <c r="F36" s="222" t="s">
        <v>63</v>
      </c>
      <c r="G36" s="222" t="s">
        <v>302</v>
      </c>
      <c r="H36" s="222" t="s">
        <v>312</v>
      </c>
      <c r="I36" s="173" t="s">
        <v>312</v>
      </c>
      <c r="J36" s="294" t="s">
        <v>172</v>
      </c>
      <c r="K36" s="173" t="s">
        <v>173</v>
      </c>
      <c r="L36" s="173" t="s">
        <v>269</v>
      </c>
      <c r="M36" s="222" t="s">
        <v>57</v>
      </c>
      <c r="N36" s="160">
        <v>42736</v>
      </c>
      <c r="O36" s="160">
        <v>43100</v>
      </c>
      <c r="P36" s="173" t="s">
        <v>260</v>
      </c>
      <c r="Q36" s="173" t="s">
        <v>270</v>
      </c>
      <c r="R36" s="198">
        <v>0</v>
      </c>
      <c r="S36" s="209">
        <v>0.08</v>
      </c>
      <c r="T36" s="198">
        <v>0.08</v>
      </c>
      <c r="U36" s="198">
        <v>0.08</v>
      </c>
      <c r="V36" s="198">
        <v>0.08</v>
      </c>
      <c r="W36" s="198">
        <v>0.08</v>
      </c>
      <c r="X36" s="209">
        <v>0.08</v>
      </c>
      <c r="Y36" s="198">
        <v>0.08</v>
      </c>
      <c r="Z36" s="198">
        <v>0.08</v>
      </c>
      <c r="AA36" s="209">
        <v>0.08</v>
      </c>
      <c r="AB36" s="209">
        <v>0.09</v>
      </c>
      <c r="AC36" s="209">
        <v>0.09</v>
      </c>
      <c r="AD36" s="209">
        <v>0.1</v>
      </c>
      <c r="AE36" s="222" t="s">
        <v>969</v>
      </c>
      <c r="AF36" s="209">
        <v>0.09</v>
      </c>
      <c r="AG36" s="209">
        <f>+'Mayo 2017'!AG36+'Junio 2017'!AF36+'Julio 2017'!AF36+'Agosto 2017'!AF36+'Septiembre 2017'!AF36+AF36</f>
        <v>0.80999999999999994</v>
      </c>
      <c r="AH36" s="153"/>
    </row>
    <row r="37" spans="2:34" ht="101.25" x14ac:dyDescent="0.25">
      <c r="B37" s="222" t="s">
        <v>59</v>
      </c>
      <c r="C37" s="222" t="s">
        <v>60</v>
      </c>
      <c r="D37" s="222" t="s">
        <v>61</v>
      </c>
      <c r="E37" s="222" t="s">
        <v>62</v>
      </c>
      <c r="F37" s="222" t="s">
        <v>63</v>
      </c>
      <c r="G37" s="222" t="s">
        <v>302</v>
      </c>
      <c r="H37" s="222" t="s">
        <v>312</v>
      </c>
      <c r="I37" s="173" t="s">
        <v>312</v>
      </c>
      <c r="J37" s="296"/>
      <c r="K37" s="173" t="s">
        <v>171</v>
      </c>
      <c r="L37" s="173" t="s">
        <v>271</v>
      </c>
      <c r="M37" s="222" t="s">
        <v>57</v>
      </c>
      <c r="N37" s="160">
        <v>42736</v>
      </c>
      <c r="O37" s="160">
        <v>43100</v>
      </c>
      <c r="P37" s="173" t="s">
        <v>260</v>
      </c>
      <c r="Q37" s="173"/>
      <c r="R37" s="198">
        <v>1</v>
      </c>
      <c r="S37" s="209">
        <v>0.08</v>
      </c>
      <c r="T37" s="198">
        <v>0.08</v>
      </c>
      <c r="U37" s="198">
        <v>0.08</v>
      </c>
      <c r="V37" s="198">
        <v>0.08</v>
      </c>
      <c r="W37" s="198">
        <v>0.08</v>
      </c>
      <c r="X37" s="209">
        <v>0.08</v>
      </c>
      <c r="Y37" s="198">
        <v>0.08</v>
      </c>
      <c r="Z37" s="198">
        <v>0.08</v>
      </c>
      <c r="AA37" s="209">
        <v>0.08</v>
      </c>
      <c r="AB37" s="209">
        <v>0.09</v>
      </c>
      <c r="AC37" s="209">
        <v>0.09</v>
      </c>
      <c r="AD37" s="209">
        <v>0.1</v>
      </c>
      <c r="AE37" s="222" t="s">
        <v>969</v>
      </c>
      <c r="AF37" s="209">
        <v>0.08</v>
      </c>
      <c r="AG37" s="209">
        <f>+'Mayo 2017'!AG37+'Junio 2017'!AF37+'Julio 2017'!AF37+'Agosto 2017'!AF37+'Septiembre 2017'!AF37+AF37</f>
        <v>0.79999999999999993</v>
      </c>
      <c r="AH37" s="154" t="s">
        <v>1031</v>
      </c>
    </row>
    <row r="38" spans="2:34" ht="146.25" x14ac:dyDescent="0.25">
      <c r="B38" s="222" t="s">
        <v>59</v>
      </c>
      <c r="C38" s="222" t="s">
        <v>60</v>
      </c>
      <c r="D38" s="222" t="s">
        <v>61</v>
      </c>
      <c r="E38" s="222" t="s">
        <v>62</v>
      </c>
      <c r="F38" s="222" t="s">
        <v>63</v>
      </c>
      <c r="G38" s="222" t="s">
        <v>302</v>
      </c>
      <c r="H38" s="222" t="s">
        <v>312</v>
      </c>
      <c r="I38" s="173" t="s">
        <v>312</v>
      </c>
      <c r="J38" s="295"/>
      <c r="K38" s="173" t="s">
        <v>174</v>
      </c>
      <c r="L38" s="173" t="s">
        <v>272</v>
      </c>
      <c r="M38" s="222" t="s">
        <v>57</v>
      </c>
      <c r="N38" s="160">
        <v>42887</v>
      </c>
      <c r="O38" s="160">
        <v>43100</v>
      </c>
      <c r="P38" s="173" t="s">
        <v>260</v>
      </c>
      <c r="Q38" s="173"/>
      <c r="R38" s="198">
        <v>0</v>
      </c>
      <c r="S38" s="209"/>
      <c r="T38" s="198"/>
      <c r="U38" s="198"/>
      <c r="V38" s="198"/>
      <c r="W38" s="198"/>
      <c r="X38" s="209">
        <v>0.5</v>
      </c>
      <c r="Y38" s="198"/>
      <c r="Z38" s="198"/>
      <c r="AA38" s="209"/>
      <c r="AB38" s="209"/>
      <c r="AC38" s="209"/>
      <c r="AD38" s="209">
        <v>0.5</v>
      </c>
      <c r="AE38" s="222" t="s">
        <v>969</v>
      </c>
      <c r="AF38" s="209">
        <v>0.5</v>
      </c>
      <c r="AG38" s="209">
        <f>+'Mayo 2017'!AG38+'Junio 2017'!AF38+'Julio 2017'!AF38+'Agosto 2017'!AF38+'Septiembre 2017'!AF38+AF38</f>
        <v>0.82000000000000006</v>
      </c>
      <c r="AH38" s="153" t="s">
        <v>1032</v>
      </c>
    </row>
    <row r="39" spans="2:34" ht="281.25" x14ac:dyDescent="0.25">
      <c r="B39" s="222" t="s">
        <v>64</v>
      </c>
      <c r="C39" s="222" t="s">
        <v>65</v>
      </c>
      <c r="D39" s="222" t="s">
        <v>66</v>
      </c>
      <c r="E39" s="222" t="s">
        <v>67</v>
      </c>
      <c r="F39" s="222" t="s">
        <v>69</v>
      </c>
      <c r="G39" s="222" t="s">
        <v>313</v>
      </c>
      <c r="H39" s="222" t="s">
        <v>81</v>
      </c>
      <c r="I39" s="222" t="s">
        <v>315</v>
      </c>
      <c r="J39" s="222" t="s">
        <v>239</v>
      </c>
      <c r="K39" s="173" t="s">
        <v>240</v>
      </c>
      <c r="L39" s="173" t="s">
        <v>241</v>
      </c>
      <c r="M39" s="222" t="s">
        <v>49</v>
      </c>
      <c r="N39" s="160">
        <v>42740</v>
      </c>
      <c r="O39" s="160">
        <v>43100</v>
      </c>
      <c r="P39" s="173" t="s">
        <v>242</v>
      </c>
      <c r="Q39" s="173" t="s">
        <v>243</v>
      </c>
      <c r="R39" s="198">
        <v>0.02</v>
      </c>
      <c r="S39" s="209">
        <v>0.08</v>
      </c>
      <c r="T39" s="198">
        <v>0.08</v>
      </c>
      <c r="U39" s="198">
        <v>0.08</v>
      </c>
      <c r="V39" s="198">
        <v>0.09</v>
      </c>
      <c r="W39" s="198">
        <v>0.08</v>
      </c>
      <c r="X39" s="209">
        <v>0.08</v>
      </c>
      <c r="Y39" s="198">
        <v>0.08</v>
      </c>
      <c r="Z39" s="198">
        <v>0.09</v>
      </c>
      <c r="AA39" s="209">
        <v>0.08</v>
      </c>
      <c r="AB39" s="198">
        <v>0.09</v>
      </c>
      <c r="AC39" s="198">
        <v>0.08</v>
      </c>
      <c r="AD39" s="209">
        <v>0.09</v>
      </c>
      <c r="AE39" s="222" t="s">
        <v>969</v>
      </c>
      <c r="AF39" s="209">
        <v>1.6199999999999999E-2</v>
      </c>
      <c r="AG39" s="209">
        <f>+'Mayo 2017'!AG39+'Junio 2017'!AF39+'Julio 2017'!AF39+'Agosto 2017'!AF39+'Septiembre 2017'!AF39+AF39</f>
        <v>0.61339999999999995</v>
      </c>
      <c r="AH39" s="212" t="s">
        <v>1008</v>
      </c>
    </row>
    <row r="40" spans="2:34" ht="303.75" x14ac:dyDescent="0.25">
      <c r="B40" s="222" t="s">
        <v>64</v>
      </c>
      <c r="C40" s="222" t="s">
        <v>65</v>
      </c>
      <c r="D40" s="222" t="s">
        <v>66</v>
      </c>
      <c r="E40" s="222" t="s">
        <v>67</v>
      </c>
      <c r="F40" s="222" t="s">
        <v>69</v>
      </c>
      <c r="G40" s="222" t="s">
        <v>313</v>
      </c>
      <c r="H40" s="222" t="s">
        <v>81</v>
      </c>
      <c r="I40" s="222" t="s">
        <v>315</v>
      </c>
      <c r="J40" s="222" t="s">
        <v>244</v>
      </c>
      <c r="K40" s="173" t="s">
        <v>245</v>
      </c>
      <c r="L40" s="173" t="s">
        <v>246</v>
      </c>
      <c r="M40" s="222" t="s">
        <v>49</v>
      </c>
      <c r="N40" s="160">
        <v>42740</v>
      </c>
      <c r="O40" s="160">
        <v>43100</v>
      </c>
      <c r="P40" s="173" t="s">
        <v>242</v>
      </c>
      <c r="Q40" s="173" t="s">
        <v>247</v>
      </c>
      <c r="R40" s="198">
        <v>0.03</v>
      </c>
      <c r="S40" s="209">
        <v>0.08</v>
      </c>
      <c r="T40" s="198">
        <v>0.08</v>
      </c>
      <c r="U40" s="198">
        <v>0.08</v>
      </c>
      <c r="V40" s="198">
        <v>0.09</v>
      </c>
      <c r="W40" s="198">
        <v>0.08</v>
      </c>
      <c r="X40" s="209">
        <v>0.08</v>
      </c>
      <c r="Y40" s="198">
        <v>0.08</v>
      </c>
      <c r="Z40" s="198">
        <v>0.09</v>
      </c>
      <c r="AA40" s="209">
        <v>0.08</v>
      </c>
      <c r="AB40" s="198">
        <v>0.09</v>
      </c>
      <c r="AC40" s="198">
        <v>0.08</v>
      </c>
      <c r="AD40" s="209">
        <v>0.09</v>
      </c>
      <c r="AE40" s="222" t="s">
        <v>969</v>
      </c>
      <c r="AF40" s="209">
        <v>7.6499999999999999E-2</v>
      </c>
      <c r="AG40" s="209">
        <f>+'Mayo 2017'!AG40+'Junio 2017'!AF40+'Julio 2017'!AF40+'Agosto 2017'!AF40+'Septiembre 2017'!AF40+AF40</f>
        <v>0.67470000000000008</v>
      </c>
      <c r="AH40" s="212" t="s">
        <v>1009</v>
      </c>
    </row>
    <row r="41" spans="2:34" ht="405" x14ac:dyDescent="0.25">
      <c r="B41" s="222" t="s">
        <v>64</v>
      </c>
      <c r="C41" s="222" t="s">
        <v>65</v>
      </c>
      <c r="D41" s="222" t="s">
        <v>66</v>
      </c>
      <c r="E41" s="222" t="s">
        <v>67</v>
      </c>
      <c r="F41" s="222" t="s">
        <v>69</v>
      </c>
      <c r="G41" s="222" t="s">
        <v>313</v>
      </c>
      <c r="H41" s="222" t="s">
        <v>81</v>
      </c>
      <c r="I41" s="222" t="s">
        <v>315</v>
      </c>
      <c r="J41" s="222" t="s">
        <v>248</v>
      </c>
      <c r="K41" s="173" t="s">
        <v>249</v>
      </c>
      <c r="L41" s="173" t="s">
        <v>250</v>
      </c>
      <c r="M41" s="222" t="s">
        <v>49</v>
      </c>
      <c r="N41" s="160">
        <v>42740</v>
      </c>
      <c r="O41" s="160">
        <v>43100</v>
      </c>
      <c r="P41" s="173" t="s">
        <v>242</v>
      </c>
      <c r="Q41" s="173" t="s">
        <v>251</v>
      </c>
      <c r="R41" s="198">
        <v>0.02</v>
      </c>
      <c r="S41" s="209">
        <v>0.08</v>
      </c>
      <c r="T41" s="198">
        <v>0.08</v>
      </c>
      <c r="U41" s="198">
        <v>0.08</v>
      </c>
      <c r="V41" s="198">
        <v>0.09</v>
      </c>
      <c r="W41" s="198">
        <v>0.08</v>
      </c>
      <c r="X41" s="209">
        <v>0.08</v>
      </c>
      <c r="Y41" s="198">
        <v>0.08</v>
      </c>
      <c r="Z41" s="198">
        <v>0.09</v>
      </c>
      <c r="AA41" s="209">
        <v>0.08</v>
      </c>
      <c r="AB41" s="198">
        <v>0.09</v>
      </c>
      <c r="AC41" s="198">
        <v>0.08</v>
      </c>
      <c r="AD41" s="209">
        <v>0.09</v>
      </c>
      <c r="AE41" s="222" t="s">
        <v>969</v>
      </c>
      <c r="AF41" s="209">
        <v>3.6900000000000002E-2</v>
      </c>
      <c r="AG41" s="209">
        <f>+'Mayo 2017'!AG41+'Junio 2017'!AF41+'Julio 2017'!AF41+'Agosto 2017'!AF41+'Septiembre 2017'!AF41+AF41</f>
        <v>0.59550000000000014</v>
      </c>
      <c r="AH41" s="173" t="s">
        <v>1010</v>
      </c>
    </row>
    <row r="42" spans="2:34" ht="292.5" x14ac:dyDescent="0.25">
      <c r="B42" s="222" t="s">
        <v>64</v>
      </c>
      <c r="C42" s="222" t="s">
        <v>65</v>
      </c>
      <c r="D42" s="222" t="s">
        <v>66</v>
      </c>
      <c r="E42" s="222" t="s">
        <v>67</v>
      </c>
      <c r="F42" s="222" t="s">
        <v>69</v>
      </c>
      <c r="G42" s="222" t="s">
        <v>313</v>
      </c>
      <c r="H42" s="222" t="s">
        <v>81</v>
      </c>
      <c r="I42" s="222" t="s">
        <v>315</v>
      </c>
      <c r="J42" s="222" t="s">
        <v>252</v>
      </c>
      <c r="K42" s="173" t="s">
        <v>253</v>
      </c>
      <c r="L42" s="173" t="s">
        <v>254</v>
      </c>
      <c r="M42" s="222" t="s">
        <v>49</v>
      </c>
      <c r="N42" s="160">
        <v>42740</v>
      </c>
      <c r="O42" s="160">
        <v>43100</v>
      </c>
      <c r="P42" s="173" t="s">
        <v>242</v>
      </c>
      <c r="Q42" s="173" t="s">
        <v>251</v>
      </c>
      <c r="R42" s="198">
        <v>0.02</v>
      </c>
      <c r="S42" s="209">
        <v>0.08</v>
      </c>
      <c r="T42" s="198">
        <v>0.08</v>
      </c>
      <c r="U42" s="198">
        <v>0.08</v>
      </c>
      <c r="V42" s="198">
        <v>0.09</v>
      </c>
      <c r="W42" s="198">
        <v>0.08</v>
      </c>
      <c r="X42" s="209">
        <v>0.08</v>
      </c>
      <c r="Y42" s="198">
        <v>0.08</v>
      </c>
      <c r="Z42" s="198">
        <v>0.09</v>
      </c>
      <c r="AA42" s="209">
        <v>0.08</v>
      </c>
      <c r="AB42" s="198">
        <v>0.09</v>
      </c>
      <c r="AC42" s="198">
        <v>0.08</v>
      </c>
      <c r="AD42" s="209">
        <v>0.09</v>
      </c>
      <c r="AE42" s="222" t="s">
        <v>969</v>
      </c>
      <c r="AF42" s="209">
        <v>3.78E-2</v>
      </c>
      <c r="AG42" s="209">
        <f>+'Mayo 2017'!AG42+'Junio 2017'!AF42+'Julio 2017'!AF42+'Agosto 2017'!AF42+'Septiembre 2017'!AF42+AF42</f>
        <v>0.55499999999999994</v>
      </c>
      <c r="AH42" s="173" t="s">
        <v>1011</v>
      </c>
    </row>
    <row r="43" spans="2:34" ht="45" x14ac:dyDescent="0.25">
      <c r="B43" s="222" t="s">
        <v>64</v>
      </c>
      <c r="C43" s="222" t="s">
        <v>65</v>
      </c>
      <c r="D43" s="222" t="s">
        <v>66</v>
      </c>
      <c r="E43" s="222" t="s">
        <v>67</v>
      </c>
      <c r="F43" s="222" t="s">
        <v>75</v>
      </c>
      <c r="G43" s="222" t="s">
        <v>314</v>
      </c>
      <c r="H43" s="222" t="s">
        <v>81</v>
      </c>
      <c r="I43" s="222" t="s">
        <v>316</v>
      </c>
      <c r="J43" s="294" t="s">
        <v>134</v>
      </c>
      <c r="K43" s="173" t="s">
        <v>273</v>
      </c>
      <c r="L43" s="173" t="s">
        <v>274</v>
      </c>
      <c r="M43" s="222" t="s">
        <v>70</v>
      </c>
      <c r="N43" s="160">
        <v>42887</v>
      </c>
      <c r="O43" s="160">
        <v>43100</v>
      </c>
      <c r="P43" s="173" t="s">
        <v>88</v>
      </c>
      <c r="Q43" s="173" t="s">
        <v>88</v>
      </c>
      <c r="R43" s="198">
        <v>0.02</v>
      </c>
      <c r="S43" s="209"/>
      <c r="T43" s="198"/>
      <c r="U43" s="198"/>
      <c r="V43" s="198"/>
      <c r="W43" s="198"/>
      <c r="X43" s="209">
        <v>0.3</v>
      </c>
      <c r="Y43" s="198">
        <v>0.3</v>
      </c>
      <c r="Z43" s="198"/>
      <c r="AA43" s="209">
        <v>0.1</v>
      </c>
      <c r="AB43" s="209">
        <v>0.1</v>
      </c>
      <c r="AC43" s="209">
        <v>0.1</v>
      </c>
      <c r="AD43" s="209">
        <v>0.1</v>
      </c>
      <c r="AE43" s="222" t="s">
        <v>969</v>
      </c>
      <c r="AF43" s="209">
        <v>0</v>
      </c>
      <c r="AG43" s="209">
        <f>+'Mayo 2017'!AG43+'Junio 2017'!AF43+'Julio 2017'!AF43+'Agosto 2017'!AF43+'Septiembre 2017'!AF43+AF43</f>
        <v>0</v>
      </c>
      <c r="AH43" s="173"/>
    </row>
    <row r="44" spans="2:34" ht="45" x14ac:dyDescent="0.25">
      <c r="B44" s="222" t="s">
        <v>64</v>
      </c>
      <c r="C44" s="222" t="s">
        <v>65</v>
      </c>
      <c r="D44" s="222" t="s">
        <v>66</v>
      </c>
      <c r="E44" s="222" t="s">
        <v>67</v>
      </c>
      <c r="F44" s="222" t="s">
        <v>75</v>
      </c>
      <c r="G44" s="222" t="s">
        <v>314</v>
      </c>
      <c r="H44" s="222" t="s">
        <v>81</v>
      </c>
      <c r="I44" s="222" t="s">
        <v>316</v>
      </c>
      <c r="J44" s="297"/>
      <c r="K44" s="173" t="s">
        <v>275</v>
      </c>
      <c r="L44" s="173" t="s">
        <v>276</v>
      </c>
      <c r="M44" s="222" t="s">
        <v>70</v>
      </c>
      <c r="N44" s="160">
        <v>42736</v>
      </c>
      <c r="O44" s="160">
        <v>43100</v>
      </c>
      <c r="P44" s="173" t="s">
        <v>88</v>
      </c>
      <c r="Q44" s="173" t="s">
        <v>88</v>
      </c>
      <c r="R44" s="198">
        <v>0.03</v>
      </c>
      <c r="S44" s="209">
        <v>0.08</v>
      </c>
      <c r="T44" s="198">
        <v>0.08</v>
      </c>
      <c r="U44" s="198">
        <v>0.08</v>
      </c>
      <c r="V44" s="198">
        <v>0.08</v>
      </c>
      <c r="W44" s="198">
        <v>0.08</v>
      </c>
      <c r="X44" s="209">
        <v>0.08</v>
      </c>
      <c r="Y44" s="198">
        <v>0.08</v>
      </c>
      <c r="Z44" s="198">
        <v>0.08</v>
      </c>
      <c r="AA44" s="209">
        <v>0.08</v>
      </c>
      <c r="AB44" s="209">
        <v>0.08</v>
      </c>
      <c r="AC44" s="209">
        <v>0.08</v>
      </c>
      <c r="AD44" s="209">
        <v>0.12</v>
      </c>
      <c r="AE44" s="222" t="s">
        <v>969</v>
      </c>
      <c r="AF44" s="209">
        <v>0.08</v>
      </c>
      <c r="AG44" s="209">
        <f>+'Mayo 2017'!AG44+'Junio 2017'!AF44+'Julio 2017'!AF44+'Agosto 2017'!AF44+'Septiembre 2017'!AF44+AF44</f>
        <v>0.79999999999999993</v>
      </c>
      <c r="AH44" s="173" t="s">
        <v>1004</v>
      </c>
    </row>
    <row r="45" spans="2:34" ht="45" x14ac:dyDescent="0.25">
      <c r="B45" s="222" t="s">
        <v>64</v>
      </c>
      <c r="C45" s="222" t="s">
        <v>65</v>
      </c>
      <c r="D45" s="222" t="s">
        <v>66</v>
      </c>
      <c r="E45" s="222" t="s">
        <v>67</v>
      </c>
      <c r="F45" s="222" t="s">
        <v>75</v>
      </c>
      <c r="G45" s="222" t="s">
        <v>314</v>
      </c>
      <c r="H45" s="222" t="s">
        <v>81</v>
      </c>
      <c r="I45" s="222" t="s">
        <v>316</v>
      </c>
      <c r="J45" s="297"/>
      <c r="K45" s="173" t="s">
        <v>277</v>
      </c>
      <c r="L45" s="173" t="s">
        <v>278</v>
      </c>
      <c r="M45" s="222" t="s">
        <v>70</v>
      </c>
      <c r="N45" s="160">
        <v>42826</v>
      </c>
      <c r="O45" s="160">
        <v>42855</v>
      </c>
      <c r="P45" s="173" t="s">
        <v>281</v>
      </c>
      <c r="Q45" s="173" t="s">
        <v>88</v>
      </c>
      <c r="R45" s="198">
        <v>0.02</v>
      </c>
      <c r="S45" s="209"/>
      <c r="T45" s="198"/>
      <c r="U45" s="198"/>
      <c r="V45" s="198">
        <v>1</v>
      </c>
      <c r="W45" s="198"/>
      <c r="X45" s="209"/>
      <c r="Y45" s="198"/>
      <c r="Z45" s="198"/>
      <c r="AA45" s="209"/>
      <c r="AB45" s="209"/>
      <c r="AC45" s="209"/>
      <c r="AD45" s="209"/>
      <c r="AE45" s="222" t="s">
        <v>969</v>
      </c>
      <c r="AF45" s="209">
        <v>0</v>
      </c>
      <c r="AG45" s="209">
        <f>+'Mayo 2017'!AG45+'Junio 2017'!AF45+'Julio 2017'!AF45+'Agosto 2017'!AF45+'Septiembre 2017'!AF45+AF45</f>
        <v>1</v>
      </c>
      <c r="AH45" s="173"/>
    </row>
    <row r="46" spans="2:34" ht="45" x14ac:dyDescent="0.25">
      <c r="B46" s="222" t="s">
        <v>64</v>
      </c>
      <c r="C46" s="222" t="s">
        <v>65</v>
      </c>
      <c r="D46" s="222" t="s">
        <v>66</v>
      </c>
      <c r="E46" s="222" t="s">
        <v>67</v>
      </c>
      <c r="F46" s="222" t="s">
        <v>75</v>
      </c>
      <c r="G46" s="222" t="s">
        <v>314</v>
      </c>
      <c r="H46" s="222" t="s">
        <v>81</v>
      </c>
      <c r="I46" s="222" t="s">
        <v>316</v>
      </c>
      <c r="J46" s="297"/>
      <c r="K46" s="173" t="s">
        <v>279</v>
      </c>
      <c r="L46" s="173" t="s">
        <v>280</v>
      </c>
      <c r="M46" s="222" t="s">
        <v>70</v>
      </c>
      <c r="N46" s="160">
        <v>42840</v>
      </c>
      <c r="O46" s="160">
        <v>43100</v>
      </c>
      <c r="P46" s="173" t="s">
        <v>71</v>
      </c>
      <c r="Q46" s="173" t="s">
        <v>88</v>
      </c>
      <c r="R46" s="198">
        <v>0.02</v>
      </c>
      <c r="S46" s="209"/>
      <c r="T46" s="198"/>
      <c r="U46" s="198"/>
      <c r="V46" s="198">
        <v>0.05</v>
      </c>
      <c r="W46" s="198">
        <v>0.05</v>
      </c>
      <c r="X46" s="209">
        <v>0.1</v>
      </c>
      <c r="Y46" s="198">
        <v>0.1</v>
      </c>
      <c r="Z46" s="198">
        <v>0.2</v>
      </c>
      <c r="AA46" s="209">
        <v>0.2</v>
      </c>
      <c r="AB46" s="198">
        <v>0.1</v>
      </c>
      <c r="AC46" s="198">
        <v>0.1</v>
      </c>
      <c r="AD46" s="209">
        <v>0.1</v>
      </c>
      <c r="AE46" s="222" t="s">
        <v>969</v>
      </c>
      <c r="AF46" s="209">
        <v>0</v>
      </c>
      <c r="AG46" s="209">
        <f>+'Mayo 2017'!AG46+'Junio 2017'!AF46+'Julio 2017'!AF46+'Agosto 2017'!AF46+'Septiembre 2017'!AF46+AF46</f>
        <v>0</v>
      </c>
      <c r="AH46" s="173"/>
    </row>
    <row r="47" spans="2:34" ht="45" x14ac:dyDescent="0.25">
      <c r="B47" s="222" t="s">
        <v>64</v>
      </c>
      <c r="C47" s="222" t="s">
        <v>65</v>
      </c>
      <c r="D47" s="222" t="s">
        <v>66</v>
      </c>
      <c r="E47" s="222" t="s">
        <v>67</v>
      </c>
      <c r="F47" s="222" t="s">
        <v>75</v>
      </c>
      <c r="G47" s="222" t="s">
        <v>314</v>
      </c>
      <c r="H47" s="222" t="s">
        <v>81</v>
      </c>
      <c r="I47" s="222" t="s">
        <v>316</v>
      </c>
      <c r="J47" s="297"/>
      <c r="K47" s="173" t="s">
        <v>282</v>
      </c>
      <c r="L47" s="173" t="s">
        <v>283</v>
      </c>
      <c r="M47" s="222" t="s">
        <v>70</v>
      </c>
      <c r="N47" s="160">
        <v>42887</v>
      </c>
      <c r="O47" s="160">
        <v>42977</v>
      </c>
      <c r="P47" s="173" t="s">
        <v>281</v>
      </c>
      <c r="Q47" s="173" t="s">
        <v>88</v>
      </c>
      <c r="R47" s="198">
        <v>0.02</v>
      </c>
      <c r="S47" s="209"/>
      <c r="T47" s="198"/>
      <c r="U47" s="198"/>
      <c r="V47" s="198"/>
      <c r="W47" s="198"/>
      <c r="X47" s="209">
        <v>0.2</v>
      </c>
      <c r="Y47" s="198">
        <v>0.3</v>
      </c>
      <c r="Z47" s="198">
        <v>0.5</v>
      </c>
      <c r="AA47" s="209"/>
      <c r="AB47" s="209"/>
      <c r="AC47" s="209"/>
      <c r="AD47" s="209"/>
      <c r="AE47" s="222" t="s">
        <v>969</v>
      </c>
      <c r="AF47" s="209">
        <v>0</v>
      </c>
      <c r="AG47" s="209">
        <f>+'Mayo 2017'!AG47+'Junio 2017'!AF47+'Julio 2017'!AF47+'Agosto 2017'!AF47+'Septiembre 2017'!AF47+AF47</f>
        <v>1</v>
      </c>
      <c r="AH47" s="173"/>
    </row>
    <row r="48" spans="2:34" ht="45" x14ac:dyDescent="0.25">
      <c r="B48" s="222" t="s">
        <v>64</v>
      </c>
      <c r="C48" s="222" t="s">
        <v>65</v>
      </c>
      <c r="D48" s="222" t="s">
        <v>66</v>
      </c>
      <c r="E48" s="222" t="s">
        <v>67</v>
      </c>
      <c r="F48" s="222" t="s">
        <v>75</v>
      </c>
      <c r="G48" s="222" t="s">
        <v>314</v>
      </c>
      <c r="H48" s="222" t="s">
        <v>81</v>
      </c>
      <c r="I48" s="222" t="s">
        <v>316</v>
      </c>
      <c r="J48" s="297"/>
      <c r="K48" s="173" t="s">
        <v>284</v>
      </c>
      <c r="L48" s="173" t="s">
        <v>276</v>
      </c>
      <c r="M48" s="222" t="s">
        <v>70</v>
      </c>
      <c r="N48" s="160">
        <v>42979</v>
      </c>
      <c r="O48" s="160">
        <v>43039</v>
      </c>
      <c r="P48" s="173" t="s">
        <v>88</v>
      </c>
      <c r="Q48" s="173" t="s">
        <v>88</v>
      </c>
      <c r="R48" s="198">
        <v>0.02</v>
      </c>
      <c r="S48" s="209"/>
      <c r="T48" s="198"/>
      <c r="U48" s="198"/>
      <c r="V48" s="198"/>
      <c r="W48" s="198"/>
      <c r="X48" s="209"/>
      <c r="Y48" s="198"/>
      <c r="Z48" s="198"/>
      <c r="AA48" s="209">
        <v>0.5</v>
      </c>
      <c r="AB48" s="209">
        <v>0.5</v>
      </c>
      <c r="AC48" s="209"/>
      <c r="AD48" s="209"/>
      <c r="AE48" s="222" t="s">
        <v>969</v>
      </c>
      <c r="AF48" s="209">
        <v>0</v>
      </c>
      <c r="AG48" s="209">
        <f>+'Mayo 2017'!AG48+'Junio 2017'!AF48+'Julio 2017'!AF48+'Agosto 2017'!AF48+'Septiembre 2017'!AF48+AF48</f>
        <v>0</v>
      </c>
      <c r="AH48" s="173"/>
    </row>
    <row r="49" spans="2:34" ht="45" x14ac:dyDescent="0.25">
      <c r="B49" s="222" t="s">
        <v>64</v>
      </c>
      <c r="C49" s="222" t="s">
        <v>65</v>
      </c>
      <c r="D49" s="222" t="s">
        <v>66</v>
      </c>
      <c r="E49" s="222" t="s">
        <v>67</v>
      </c>
      <c r="F49" s="222" t="s">
        <v>75</v>
      </c>
      <c r="G49" s="222" t="s">
        <v>314</v>
      </c>
      <c r="H49" s="222" t="s">
        <v>81</v>
      </c>
      <c r="I49" s="222" t="s">
        <v>316</v>
      </c>
      <c r="J49" s="297"/>
      <c r="K49" s="173" t="s">
        <v>285</v>
      </c>
      <c r="L49" s="173" t="s">
        <v>276</v>
      </c>
      <c r="M49" s="222" t="s">
        <v>70</v>
      </c>
      <c r="N49" s="160">
        <v>42917</v>
      </c>
      <c r="O49" s="160">
        <v>43039</v>
      </c>
      <c r="P49" s="173" t="s">
        <v>88</v>
      </c>
      <c r="Q49" s="173" t="s">
        <v>88</v>
      </c>
      <c r="R49" s="198">
        <v>0.02</v>
      </c>
      <c r="S49" s="209"/>
      <c r="T49" s="198"/>
      <c r="U49" s="198"/>
      <c r="V49" s="198"/>
      <c r="W49" s="198"/>
      <c r="X49" s="209"/>
      <c r="Y49" s="198">
        <v>0.25</v>
      </c>
      <c r="Z49" s="198">
        <v>0.25</v>
      </c>
      <c r="AA49" s="209">
        <v>0.25</v>
      </c>
      <c r="AB49" s="209">
        <v>0.25</v>
      </c>
      <c r="AC49" s="209"/>
      <c r="AD49" s="209"/>
      <c r="AE49" s="222" t="s">
        <v>969</v>
      </c>
      <c r="AF49" s="209">
        <v>0</v>
      </c>
      <c r="AG49" s="209">
        <f>+'Mayo 2017'!AG49+'Junio 2017'!AF49+'Julio 2017'!AF49+'Agosto 2017'!AF49+'Septiembre 2017'!AF49+AF49</f>
        <v>0</v>
      </c>
      <c r="AH49" s="173"/>
    </row>
    <row r="50" spans="2:34" ht="45" x14ac:dyDescent="0.25">
      <c r="B50" s="222" t="s">
        <v>64</v>
      </c>
      <c r="C50" s="222" t="s">
        <v>65</v>
      </c>
      <c r="D50" s="222" t="s">
        <v>66</v>
      </c>
      <c r="E50" s="222" t="s">
        <v>67</v>
      </c>
      <c r="F50" s="222" t="s">
        <v>75</v>
      </c>
      <c r="G50" s="222" t="s">
        <v>314</v>
      </c>
      <c r="H50" s="222" t="s">
        <v>81</v>
      </c>
      <c r="I50" s="222" t="s">
        <v>316</v>
      </c>
      <c r="J50" s="296" t="s">
        <v>135</v>
      </c>
      <c r="K50" s="173" t="s">
        <v>286</v>
      </c>
      <c r="L50" s="173" t="s">
        <v>276</v>
      </c>
      <c r="M50" s="222" t="s">
        <v>70</v>
      </c>
      <c r="N50" s="160">
        <v>42887</v>
      </c>
      <c r="O50" s="160">
        <v>42947</v>
      </c>
      <c r="P50" s="173" t="s">
        <v>88</v>
      </c>
      <c r="Q50" s="173" t="s">
        <v>88</v>
      </c>
      <c r="R50" s="198">
        <v>0.02</v>
      </c>
      <c r="S50" s="209"/>
      <c r="T50" s="198"/>
      <c r="U50" s="198"/>
      <c r="V50" s="198"/>
      <c r="W50" s="198"/>
      <c r="X50" s="209">
        <v>0.5</v>
      </c>
      <c r="Y50" s="198">
        <v>0.5</v>
      </c>
      <c r="Z50" s="198"/>
      <c r="AA50" s="209"/>
      <c r="AB50" s="198"/>
      <c r="AC50" s="198"/>
      <c r="AD50" s="209"/>
      <c r="AE50" s="222" t="s">
        <v>969</v>
      </c>
      <c r="AF50" s="209">
        <v>0.1</v>
      </c>
      <c r="AG50" s="209">
        <f>+'Mayo 2017'!AG50+'Junio 2017'!AF50+'Julio 2017'!AF50+'Agosto 2017'!AF50+'Septiembre 2017'!AF50+AF50</f>
        <v>0.85</v>
      </c>
      <c r="AH50" s="173" t="s">
        <v>1005</v>
      </c>
    </row>
    <row r="51" spans="2:34" ht="45" x14ac:dyDescent="0.25">
      <c r="B51" s="222" t="s">
        <v>64</v>
      </c>
      <c r="C51" s="222" t="s">
        <v>65</v>
      </c>
      <c r="D51" s="222" t="s">
        <v>66</v>
      </c>
      <c r="E51" s="222" t="s">
        <v>67</v>
      </c>
      <c r="F51" s="222" t="s">
        <v>75</v>
      </c>
      <c r="G51" s="222" t="s">
        <v>314</v>
      </c>
      <c r="H51" s="222" t="s">
        <v>81</v>
      </c>
      <c r="I51" s="222" t="s">
        <v>316</v>
      </c>
      <c r="J51" s="297"/>
      <c r="K51" s="173" t="s">
        <v>287</v>
      </c>
      <c r="L51" s="173" t="s">
        <v>288</v>
      </c>
      <c r="M51" s="222" t="s">
        <v>70</v>
      </c>
      <c r="N51" s="160">
        <v>42767</v>
      </c>
      <c r="O51" s="160">
        <v>43100</v>
      </c>
      <c r="P51" s="173" t="s">
        <v>88</v>
      </c>
      <c r="Q51" s="173" t="s">
        <v>88</v>
      </c>
      <c r="R51" s="198">
        <v>0.02</v>
      </c>
      <c r="S51" s="209"/>
      <c r="T51" s="198">
        <v>0.09</v>
      </c>
      <c r="U51" s="198">
        <v>0.09</v>
      </c>
      <c r="V51" s="198">
        <v>0.09</v>
      </c>
      <c r="W51" s="198">
        <v>0.09</v>
      </c>
      <c r="X51" s="209">
        <v>0.09</v>
      </c>
      <c r="Y51" s="198">
        <v>0.09</v>
      </c>
      <c r="Z51" s="198">
        <v>0.09</v>
      </c>
      <c r="AA51" s="209">
        <v>0.09</v>
      </c>
      <c r="AB51" s="198">
        <v>0.09</v>
      </c>
      <c r="AC51" s="198">
        <v>0.09</v>
      </c>
      <c r="AD51" s="209">
        <v>0.1</v>
      </c>
      <c r="AE51" s="222" t="s">
        <v>969</v>
      </c>
      <c r="AF51" s="209">
        <v>0</v>
      </c>
      <c r="AG51" s="209">
        <f>+'Mayo 2017'!AG51+'Junio 2017'!AF51+'Julio 2017'!AF51+'Agosto 2017'!AF51+'Septiembre 2017'!AF51+AF51</f>
        <v>0.18</v>
      </c>
      <c r="AH51" s="173"/>
    </row>
    <row r="52" spans="2:34" ht="45" x14ac:dyDescent="0.25">
      <c r="B52" s="222" t="s">
        <v>64</v>
      </c>
      <c r="C52" s="222" t="s">
        <v>65</v>
      </c>
      <c r="D52" s="222" t="s">
        <v>66</v>
      </c>
      <c r="E52" s="222" t="s">
        <v>67</v>
      </c>
      <c r="F52" s="222" t="s">
        <v>75</v>
      </c>
      <c r="G52" s="222" t="s">
        <v>314</v>
      </c>
      <c r="H52" s="222" t="s">
        <v>81</v>
      </c>
      <c r="I52" s="222" t="s">
        <v>316</v>
      </c>
      <c r="J52" s="297"/>
      <c r="K52" s="173" t="s">
        <v>289</v>
      </c>
      <c r="L52" s="173" t="s">
        <v>276</v>
      </c>
      <c r="M52" s="222" t="s">
        <v>70</v>
      </c>
      <c r="N52" s="160">
        <v>42736</v>
      </c>
      <c r="O52" s="160">
        <v>43100</v>
      </c>
      <c r="P52" s="173" t="s">
        <v>88</v>
      </c>
      <c r="Q52" s="173" t="s">
        <v>88</v>
      </c>
      <c r="R52" s="198">
        <v>0.02</v>
      </c>
      <c r="S52" s="209">
        <v>0.08</v>
      </c>
      <c r="T52" s="198">
        <v>0.08</v>
      </c>
      <c r="U52" s="198">
        <v>0.08</v>
      </c>
      <c r="V52" s="198">
        <v>0.08</v>
      </c>
      <c r="W52" s="198">
        <v>0.08</v>
      </c>
      <c r="X52" s="209">
        <v>0.08</v>
      </c>
      <c r="Y52" s="198">
        <v>0.08</v>
      </c>
      <c r="Z52" s="198">
        <v>0.08</v>
      </c>
      <c r="AA52" s="209">
        <v>0.08</v>
      </c>
      <c r="AB52" s="198">
        <v>0.08</v>
      </c>
      <c r="AC52" s="198">
        <v>0.08</v>
      </c>
      <c r="AD52" s="209">
        <v>0.12</v>
      </c>
      <c r="AE52" s="222" t="s">
        <v>969</v>
      </c>
      <c r="AF52" s="209">
        <v>0.08</v>
      </c>
      <c r="AG52" s="209">
        <f>+'Mayo 2017'!AG52+'Junio 2017'!AF52+'Julio 2017'!AF52+'Agosto 2017'!AF52+'Septiembre 2017'!AF52+AF52</f>
        <v>0.79999999999999993</v>
      </c>
      <c r="AH52" s="173" t="s">
        <v>528</v>
      </c>
    </row>
    <row r="53" spans="2:34" ht="45" x14ac:dyDescent="0.25">
      <c r="B53" s="222" t="s">
        <v>64</v>
      </c>
      <c r="C53" s="222" t="s">
        <v>65</v>
      </c>
      <c r="D53" s="222" t="s">
        <v>66</v>
      </c>
      <c r="E53" s="222" t="s">
        <v>67</v>
      </c>
      <c r="F53" s="222" t="s">
        <v>75</v>
      </c>
      <c r="G53" s="222" t="s">
        <v>314</v>
      </c>
      <c r="H53" s="222" t="s">
        <v>81</v>
      </c>
      <c r="I53" s="222" t="s">
        <v>316</v>
      </c>
      <c r="J53" s="297"/>
      <c r="K53" s="173" t="s">
        <v>290</v>
      </c>
      <c r="L53" s="173" t="s">
        <v>291</v>
      </c>
      <c r="M53" s="222" t="s">
        <v>70</v>
      </c>
      <c r="N53" s="160">
        <v>42736</v>
      </c>
      <c r="O53" s="160">
        <v>43100</v>
      </c>
      <c r="P53" s="173" t="s">
        <v>88</v>
      </c>
      <c r="Q53" s="173" t="s">
        <v>88</v>
      </c>
      <c r="R53" s="198">
        <v>0.02</v>
      </c>
      <c r="S53" s="209">
        <v>0.3</v>
      </c>
      <c r="T53" s="198">
        <v>0.03</v>
      </c>
      <c r="U53" s="198">
        <v>0.03</v>
      </c>
      <c r="V53" s="198">
        <v>0.03</v>
      </c>
      <c r="W53" s="198">
        <v>0.4</v>
      </c>
      <c r="X53" s="209">
        <v>0.03</v>
      </c>
      <c r="Y53" s="198">
        <v>0.03</v>
      </c>
      <c r="Z53" s="198">
        <v>0.03</v>
      </c>
      <c r="AA53" s="209">
        <v>0.03</v>
      </c>
      <c r="AB53" s="198">
        <v>0.03</v>
      </c>
      <c r="AC53" s="198">
        <v>0.03</v>
      </c>
      <c r="AD53" s="209">
        <v>0.03</v>
      </c>
      <c r="AE53" s="222" t="s">
        <v>969</v>
      </c>
      <c r="AF53" s="209">
        <v>0</v>
      </c>
      <c r="AG53" s="209">
        <f>+'Mayo 2017'!AG53+'Junio 2017'!AF53+'Julio 2017'!AF53+'Agosto 2017'!AF53+'Septiembre 2017'!AF53+AF53</f>
        <v>0.91000000000000014</v>
      </c>
      <c r="AH53" s="173" t="s">
        <v>1006</v>
      </c>
    </row>
    <row r="54" spans="2:34" ht="45" x14ac:dyDescent="0.25">
      <c r="B54" s="222" t="s">
        <v>64</v>
      </c>
      <c r="C54" s="222" t="s">
        <v>65</v>
      </c>
      <c r="D54" s="222" t="s">
        <v>66</v>
      </c>
      <c r="E54" s="222" t="s">
        <v>67</v>
      </c>
      <c r="F54" s="222" t="s">
        <v>75</v>
      </c>
      <c r="G54" s="222" t="s">
        <v>314</v>
      </c>
      <c r="H54" s="222" t="s">
        <v>81</v>
      </c>
      <c r="I54" s="222" t="s">
        <v>316</v>
      </c>
      <c r="J54" s="297"/>
      <c r="K54" s="173" t="s">
        <v>292</v>
      </c>
      <c r="L54" s="173" t="s">
        <v>293</v>
      </c>
      <c r="M54" s="222" t="s">
        <v>70</v>
      </c>
      <c r="N54" s="160">
        <v>42736</v>
      </c>
      <c r="O54" s="160">
        <v>42855</v>
      </c>
      <c r="P54" s="173" t="s">
        <v>88</v>
      </c>
      <c r="Q54" s="173" t="s">
        <v>88</v>
      </c>
      <c r="R54" s="198">
        <v>0.03</v>
      </c>
      <c r="S54" s="209">
        <v>0.25</v>
      </c>
      <c r="T54" s="198">
        <v>0.25</v>
      </c>
      <c r="U54" s="198">
        <v>0.25</v>
      </c>
      <c r="V54" s="198">
        <v>0.25</v>
      </c>
      <c r="W54" s="198"/>
      <c r="X54" s="209"/>
      <c r="Y54" s="198"/>
      <c r="Z54" s="198"/>
      <c r="AA54" s="209"/>
      <c r="AB54" s="198"/>
      <c r="AC54" s="198"/>
      <c r="AD54" s="209"/>
      <c r="AE54" s="222" t="s">
        <v>969</v>
      </c>
      <c r="AF54" s="209">
        <v>0</v>
      </c>
      <c r="AG54" s="209">
        <f>+'Mayo 2017'!AG54+'Junio 2017'!AF54+'Julio 2017'!AF54+'Agosto 2017'!AF54+'Septiembre 2017'!AF54+AF54</f>
        <v>1</v>
      </c>
      <c r="AH54" s="173"/>
    </row>
    <row r="55" spans="2:34" ht="45" x14ac:dyDescent="0.25">
      <c r="B55" s="222" t="s">
        <v>64</v>
      </c>
      <c r="C55" s="222" t="s">
        <v>65</v>
      </c>
      <c r="D55" s="222" t="s">
        <v>66</v>
      </c>
      <c r="E55" s="222" t="s">
        <v>67</v>
      </c>
      <c r="F55" s="222" t="s">
        <v>75</v>
      </c>
      <c r="G55" s="222" t="s">
        <v>314</v>
      </c>
      <c r="H55" s="222" t="s">
        <v>81</v>
      </c>
      <c r="I55" s="222" t="s">
        <v>316</v>
      </c>
      <c r="J55" s="297"/>
      <c r="K55" s="173" t="s">
        <v>294</v>
      </c>
      <c r="L55" s="173" t="s">
        <v>295</v>
      </c>
      <c r="M55" s="222" t="s">
        <v>70</v>
      </c>
      <c r="N55" s="160">
        <v>42736</v>
      </c>
      <c r="O55" s="160">
        <v>42794</v>
      </c>
      <c r="P55" s="173" t="s">
        <v>88</v>
      </c>
      <c r="Q55" s="173" t="s">
        <v>88</v>
      </c>
      <c r="R55" s="198">
        <v>0.02</v>
      </c>
      <c r="S55" s="209">
        <v>1</v>
      </c>
      <c r="T55" s="198"/>
      <c r="U55" s="198"/>
      <c r="V55" s="198"/>
      <c r="W55" s="198"/>
      <c r="X55" s="209"/>
      <c r="Y55" s="198"/>
      <c r="Z55" s="198"/>
      <c r="AA55" s="209"/>
      <c r="AB55" s="198"/>
      <c r="AC55" s="198"/>
      <c r="AD55" s="209"/>
      <c r="AE55" s="222" t="s">
        <v>969</v>
      </c>
      <c r="AF55" s="209">
        <v>0</v>
      </c>
      <c r="AG55" s="209">
        <f>+'Mayo 2017'!AG55+'Junio 2017'!AF55+'Julio 2017'!AF55+'Agosto 2017'!AF55+'Septiembre 2017'!AF55+AF55</f>
        <v>1</v>
      </c>
      <c r="AH55" s="173"/>
    </row>
    <row r="56" spans="2:34" ht="45" x14ac:dyDescent="0.25">
      <c r="B56" s="222" t="s">
        <v>64</v>
      </c>
      <c r="C56" s="222" t="s">
        <v>65</v>
      </c>
      <c r="D56" s="222" t="s">
        <v>66</v>
      </c>
      <c r="E56" s="222" t="s">
        <v>67</v>
      </c>
      <c r="F56" s="222" t="s">
        <v>75</v>
      </c>
      <c r="G56" s="222" t="s">
        <v>314</v>
      </c>
      <c r="H56" s="222" t="s">
        <v>81</v>
      </c>
      <c r="I56" s="222" t="s">
        <v>316</v>
      </c>
      <c r="J56" s="297"/>
      <c r="K56" s="173" t="s">
        <v>296</v>
      </c>
      <c r="L56" s="173" t="s">
        <v>295</v>
      </c>
      <c r="M56" s="222" t="s">
        <v>70</v>
      </c>
      <c r="N56" s="160">
        <v>42917</v>
      </c>
      <c r="O56" s="160">
        <v>42947</v>
      </c>
      <c r="P56" s="173" t="s">
        <v>88</v>
      </c>
      <c r="Q56" s="173" t="s">
        <v>88</v>
      </c>
      <c r="R56" s="198">
        <v>0.02</v>
      </c>
      <c r="S56" s="209"/>
      <c r="T56" s="198"/>
      <c r="U56" s="198"/>
      <c r="V56" s="198"/>
      <c r="W56" s="198"/>
      <c r="X56" s="209"/>
      <c r="Y56" s="198">
        <v>1</v>
      </c>
      <c r="Z56" s="198"/>
      <c r="AA56" s="209"/>
      <c r="AB56" s="198"/>
      <c r="AC56" s="198"/>
      <c r="AD56" s="209"/>
      <c r="AE56" s="222" t="s">
        <v>969</v>
      </c>
      <c r="AF56" s="209">
        <v>0</v>
      </c>
      <c r="AG56" s="209">
        <f>+'Mayo 2017'!AG56+'Junio 2017'!AF56+'Julio 2017'!AF56+'Agosto 2017'!AF56+'Septiembre 2017'!AF56+AF56</f>
        <v>0</v>
      </c>
      <c r="AH56" s="173"/>
    </row>
    <row r="57" spans="2:34" ht="45" x14ac:dyDescent="0.25">
      <c r="B57" s="222" t="s">
        <v>64</v>
      </c>
      <c r="C57" s="222" t="s">
        <v>65</v>
      </c>
      <c r="D57" s="222" t="s">
        <v>66</v>
      </c>
      <c r="E57" s="222" t="s">
        <v>67</v>
      </c>
      <c r="F57" s="222" t="s">
        <v>75</v>
      </c>
      <c r="G57" s="222" t="s">
        <v>314</v>
      </c>
      <c r="H57" s="222" t="s">
        <v>81</v>
      </c>
      <c r="I57" s="222" t="s">
        <v>316</v>
      </c>
      <c r="J57" s="297"/>
      <c r="K57" s="173" t="s">
        <v>297</v>
      </c>
      <c r="L57" s="173" t="s">
        <v>298</v>
      </c>
      <c r="M57" s="222" t="s">
        <v>70</v>
      </c>
      <c r="N57" s="160">
        <v>42948</v>
      </c>
      <c r="O57" s="160">
        <v>43039</v>
      </c>
      <c r="P57" s="173" t="s">
        <v>88</v>
      </c>
      <c r="Q57" s="173" t="s">
        <v>88</v>
      </c>
      <c r="R57" s="198">
        <v>0.02</v>
      </c>
      <c r="S57" s="209"/>
      <c r="T57" s="198"/>
      <c r="U57" s="198"/>
      <c r="V57" s="198"/>
      <c r="W57" s="198"/>
      <c r="X57" s="209"/>
      <c r="Y57" s="198"/>
      <c r="Z57" s="198">
        <v>0.75</v>
      </c>
      <c r="AA57" s="209"/>
      <c r="AB57" s="198">
        <v>0.25</v>
      </c>
      <c r="AC57" s="198"/>
      <c r="AD57" s="209"/>
      <c r="AE57" s="222" t="s">
        <v>969</v>
      </c>
      <c r="AF57" s="209">
        <v>0</v>
      </c>
      <c r="AG57" s="209">
        <f>+'Mayo 2017'!AG57+'Junio 2017'!AF57+'Julio 2017'!AF57+'Agosto 2017'!AF57+'Septiembre 2017'!AF57+AF57</f>
        <v>0</v>
      </c>
      <c r="AH57" s="173"/>
    </row>
    <row r="58" spans="2:34" ht="45" x14ac:dyDescent="0.25">
      <c r="B58" s="222" t="s">
        <v>64</v>
      </c>
      <c r="C58" s="222" t="s">
        <v>65</v>
      </c>
      <c r="D58" s="222" t="s">
        <v>66</v>
      </c>
      <c r="E58" s="222" t="s">
        <v>67</v>
      </c>
      <c r="F58" s="222" t="s">
        <v>75</v>
      </c>
      <c r="G58" s="222" t="s">
        <v>314</v>
      </c>
      <c r="H58" s="222" t="s">
        <v>81</v>
      </c>
      <c r="I58" s="222" t="s">
        <v>316</v>
      </c>
      <c r="J58" s="297"/>
      <c r="K58" s="173" t="s">
        <v>299</v>
      </c>
      <c r="L58" s="173" t="s">
        <v>276</v>
      </c>
      <c r="M58" s="222" t="s">
        <v>70</v>
      </c>
      <c r="N58" s="160">
        <v>42917</v>
      </c>
      <c r="O58" s="160">
        <v>43069</v>
      </c>
      <c r="P58" s="173" t="s">
        <v>53</v>
      </c>
      <c r="Q58" s="173" t="s">
        <v>88</v>
      </c>
      <c r="R58" s="198">
        <v>0.02</v>
      </c>
      <c r="S58" s="209"/>
      <c r="T58" s="198"/>
      <c r="U58" s="198"/>
      <c r="V58" s="198"/>
      <c r="W58" s="198"/>
      <c r="X58" s="209"/>
      <c r="Y58" s="198">
        <v>0.5</v>
      </c>
      <c r="Z58" s="198"/>
      <c r="AA58" s="209"/>
      <c r="AB58" s="198"/>
      <c r="AC58" s="198">
        <v>0.5</v>
      </c>
      <c r="AD58" s="209"/>
      <c r="AE58" s="222" t="s">
        <v>969</v>
      </c>
      <c r="AF58" s="209">
        <v>0.2</v>
      </c>
      <c r="AG58" s="209">
        <f>+'Mayo 2017'!AG58+'Junio 2017'!AF58+'Julio 2017'!AF58+'Agosto 2017'!AF58+'Septiembre 2017'!AF58+AF58</f>
        <v>0.7</v>
      </c>
      <c r="AH58" s="173" t="s">
        <v>936</v>
      </c>
    </row>
    <row r="59" spans="2:34" ht="67.5" x14ac:dyDescent="0.25">
      <c r="B59" s="222" t="s">
        <v>64</v>
      </c>
      <c r="C59" s="222" t="s">
        <v>65</v>
      </c>
      <c r="D59" s="222" t="s">
        <v>66</v>
      </c>
      <c r="E59" s="222" t="s">
        <v>67</v>
      </c>
      <c r="F59" s="222" t="s">
        <v>75</v>
      </c>
      <c r="G59" s="222" t="s">
        <v>314</v>
      </c>
      <c r="H59" s="222" t="s">
        <v>81</v>
      </c>
      <c r="I59" s="222" t="s">
        <v>316</v>
      </c>
      <c r="J59" s="221" t="s">
        <v>136</v>
      </c>
      <c r="K59" s="173" t="s">
        <v>300</v>
      </c>
      <c r="L59" s="173" t="s">
        <v>301</v>
      </c>
      <c r="M59" s="222" t="s">
        <v>70</v>
      </c>
      <c r="N59" s="160">
        <v>42795</v>
      </c>
      <c r="O59" s="160">
        <v>43100</v>
      </c>
      <c r="P59" s="173" t="s">
        <v>88</v>
      </c>
      <c r="Q59" s="173" t="s">
        <v>88</v>
      </c>
      <c r="R59" s="198">
        <v>0.02</v>
      </c>
      <c r="S59" s="209"/>
      <c r="T59" s="198"/>
      <c r="U59" s="198">
        <v>0.25</v>
      </c>
      <c r="V59" s="198"/>
      <c r="W59" s="198"/>
      <c r="X59" s="209">
        <v>0.11</v>
      </c>
      <c r="Y59" s="198">
        <v>0.11</v>
      </c>
      <c r="Z59" s="198">
        <v>0.11</v>
      </c>
      <c r="AA59" s="209">
        <v>0.1</v>
      </c>
      <c r="AB59" s="198">
        <v>0.1</v>
      </c>
      <c r="AC59" s="198">
        <v>0.11</v>
      </c>
      <c r="AD59" s="209">
        <v>0.11</v>
      </c>
      <c r="AE59" s="222" t="s">
        <v>969</v>
      </c>
      <c r="AF59" s="209">
        <v>0.1</v>
      </c>
      <c r="AG59" s="209">
        <f>+'Mayo 2017'!AG59+'Junio 2017'!AF59+'Julio 2017'!AF59+'Agosto 2017'!AF59+'Septiembre 2017'!AF59+AF59</f>
        <v>0.77999999999999992</v>
      </c>
      <c r="AH59" s="173" t="s">
        <v>1007</v>
      </c>
    </row>
    <row r="60" spans="2:34" ht="45" x14ac:dyDescent="0.25">
      <c r="B60" s="222" t="s">
        <v>64</v>
      </c>
      <c r="C60" s="222" t="s">
        <v>65</v>
      </c>
      <c r="D60" s="222" t="s">
        <v>66</v>
      </c>
      <c r="E60" s="222" t="s">
        <v>67</v>
      </c>
      <c r="F60" s="222" t="s">
        <v>74</v>
      </c>
      <c r="G60" s="222" t="s">
        <v>314</v>
      </c>
      <c r="H60" s="222" t="s">
        <v>81</v>
      </c>
      <c r="I60" s="222" t="s">
        <v>319</v>
      </c>
      <c r="J60" s="222" t="s">
        <v>175</v>
      </c>
      <c r="K60" s="173" t="s">
        <v>406</v>
      </c>
      <c r="L60" s="173" t="s">
        <v>176</v>
      </c>
      <c r="M60" s="222" t="s">
        <v>53</v>
      </c>
      <c r="N60" s="160">
        <v>42857</v>
      </c>
      <c r="O60" s="160">
        <v>43100</v>
      </c>
      <c r="P60" s="173" t="s">
        <v>177</v>
      </c>
      <c r="Q60" s="173" t="s">
        <v>407</v>
      </c>
      <c r="R60" s="198">
        <v>0.02</v>
      </c>
      <c r="S60" s="209"/>
      <c r="T60" s="198"/>
      <c r="U60" s="198"/>
      <c r="V60" s="198"/>
      <c r="W60" s="198">
        <v>0.2</v>
      </c>
      <c r="X60" s="209"/>
      <c r="Y60" s="198">
        <v>0.2</v>
      </c>
      <c r="Z60" s="198"/>
      <c r="AA60" s="209">
        <v>0.2</v>
      </c>
      <c r="AB60" s="198"/>
      <c r="AC60" s="198">
        <v>0.2</v>
      </c>
      <c r="AD60" s="209">
        <v>0.2</v>
      </c>
      <c r="AE60" s="222" t="s">
        <v>969</v>
      </c>
      <c r="AF60" s="209">
        <v>0</v>
      </c>
      <c r="AG60" s="209">
        <f>+'Mayo 2017'!AG60+'Junio 2017'!AF60+'Julio 2017'!AF60+'Agosto 2017'!AF60+'Septiembre 2017'!AF60+AF60</f>
        <v>0.60000000000000009</v>
      </c>
      <c r="AH60" s="213" t="s">
        <v>977</v>
      </c>
    </row>
    <row r="61" spans="2:34" ht="45" x14ac:dyDescent="0.25">
      <c r="B61" s="222" t="s">
        <v>64</v>
      </c>
      <c r="C61" s="222" t="s">
        <v>65</v>
      </c>
      <c r="D61" s="222" t="s">
        <v>66</v>
      </c>
      <c r="E61" s="222" t="s">
        <v>67</v>
      </c>
      <c r="F61" s="222" t="s">
        <v>68</v>
      </c>
      <c r="G61" s="222" t="s">
        <v>314</v>
      </c>
      <c r="H61" s="222" t="s">
        <v>81</v>
      </c>
      <c r="I61" s="222" t="s">
        <v>319</v>
      </c>
      <c r="J61" s="222" t="s">
        <v>178</v>
      </c>
      <c r="K61" s="173" t="s">
        <v>179</v>
      </c>
      <c r="L61" s="173" t="s">
        <v>408</v>
      </c>
      <c r="M61" s="222" t="s">
        <v>53</v>
      </c>
      <c r="N61" s="160">
        <v>42781</v>
      </c>
      <c r="O61" s="160">
        <v>43100</v>
      </c>
      <c r="P61" s="173" t="s">
        <v>177</v>
      </c>
      <c r="Q61" s="173" t="s">
        <v>180</v>
      </c>
      <c r="R61" s="198">
        <v>0.02</v>
      </c>
      <c r="S61" s="209"/>
      <c r="T61" s="198">
        <v>0.2</v>
      </c>
      <c r="U61" s="198"/>
      <c r="V61" s="198">
        <v>0.2</v>
      </c>
      <c r="W61" s="198"/>
      <c r="X61" s="209"/>
      <c r="Y61" s="198">
        <v>0.2</v>
      </c>
      <c r="Z61" s="198"/>
      <c r="AA61" s="209"/>
      <c r="AB61" s="198">
        <v>0.2</v>
      </c>
      <c r="AC61" s="198"/>
      <c r="AD61" s="209">
        <v>0.2</v>
      </c>
      <c r="AE61" s="222" t="s">
        <v>969</v>
      </c>
      <c r="AF61" s="209">
        <v>0.2</v>
      </c>
      <c r="AG61" s="209">
        <f>+'Mayo 2017'!AG61+'Junio 2017'!AF61+'Julio 2017'!AF61+'Agosto 2017'!AF61+'Septiembre 2017'!AF61+AF61</f>
        <v>0.8</v>
      </c>
      <c r="AH61" s="213" t="s">
        <v>978</v>
      </c>
    </row>
    <row r="62" spans="2:34" ht="45" x14ac:dyDescent="0.25">
      <c r="B62" s="222" t="s">
        <v>64</v>
      </c>
      <c r="C62" s="222" t="s">
        <v>65</v>
      </c>
      <c r="D62" s="222" t="s">
        <v>66</v>
      </c>
      <c r="E62" s="222" t="s">
        <v>67</v>
      </c>
      <c r="F62" s="222" t="s">
        <v>68</v>
      </c>
      <c r="G62" s="222" t="s">
        <v>314</v>
      </c>
      <c r="H62" s="222" t="s">
        <v>81</v>
      </c>
      <c r="I62" s="222" t="s">
        <v>319</v>
      </c>
      <c r="J62" s="222" t="s">
        <v>181</v>
      </c>
      <c r="K62" s="173" t="s">
        <v>320</v>
      </c>
      <c r="L62" s="173" t="s">
        <v>408</v>
      </c>
      <c r="M62" s="222" t="s">
        <v>53</v>
      </c>
      <c r="N62" s="160">
        <v>42781</v>
      </c>
      <c r="O62" s="160">
        <v>43100</v>
      </c>
      <c r="P62" s="173" t="s">
        <v>177</v>
      </c>
      <c r="Q62" s="173" t="s">
        <v>180</v>
      </c>
      <c r="R62" s="198">
        <v>0.02</v>
      </c>
      <c r="S62" s="209"/>
      <c r="T62" s="198">
        <v>0.2</v>
      </c>
      <c r="U62" s="198"/>
      <c r="V62" s="198">
        <v>0.2</v>
      </c>
      <c r="W62" s="198"/>
      <c r="X62" s="209"/>
      <c r="Y62" s="198">
        <v>0.2</v>
      </c>
      <c r="Z62" s="198"/>
      <c r="AA62" s="209"/>
      <c r="AB62" s="198">
        <v>0.2</v>
      </c>
      <c r="AC62" s="198"/>
      <c r="AD62" s="209">
        <v>0.2</v>
      </c>
      <c r="AE62" s="222" t="s">
        <v>969</v>
      </c>
      <c r="AF62" s="209">
        <v>0.2</v>
      </c>
      <c r="AG62" s="209">
        <f>+'Mayo 2017'!AG62+'Junio 2017'!AF62+'Julio 2017'!AF62+'Agosto 2017'!AF62+'Septiembre 2017'!AF62+AF62</f>
        <v>0.8</v>
      </c>
      <c r="AH62" s="213" t="s">
        <v>979</v>
      </c>
    </row>
    <row r="63" spans="2:34" ht="135" x14ac:dyDescent="0.25">
      <c r="B63" s="222" t="s">
        <v>64</v>
      </c>
      <c r="C63" s="222" t="s">
        <v>65</v>
      </c>
      <c r="D63" s="222" t="s">
        <v>66</v>
      </c>
      <c r="E63" s="222" t="s">
        <v>67</v>
      </c>
      <c r="F63" s="222" t="s">
        <v>74</v>
      </c>
      <c r="G63" s="222" t="s">
        <v>314</v>
      </c>
      <c r="H63" s="222" t="s">
        <v>81</v>
      </c>
      <c r="I63" s="222" t="s">
        <v>319</v>
      </c>
      <c r="J63" s="222" t="s">
        <v>182</v>
      </c>
      <c r="K63" s="173" t="s">
        <v>183</v>
      </c>
      <c r="L63" s="173" t="s">
        <v>409</v>
      </c>
      <c r="M63" s="222" t="s">
        <v>53</v>
      </c>
      <c r="N63" s="160">
        <v>42795</v>
      </c>
      <c r="O63" s="160">
        <v>42978</v>
      </c>
      <c r="P63" s="173" t="s">
        <v>71</v>
      </c>
      <c r="Q63" s="173" t="s">
        <v>180</v>
      </c>
      <c r="R63" s="198">
        <v>0.01</v>
      </c>
      <c r="S63" s="209"/>
      <c r="T63" s="198"/>
      <c r="U63" s="198">
        <v>0.2</v>
      </c>
      <c r="V63" s="198"/>
      <c r="W63" s="198">
        <v>0.3</v>
      </c>
      <c r="X63" s="209"/>
      <c r="Y63" s="198">
        <v>0.3</v>
      </c>
      <c r="Z63" s="198">
        <v>0.2</v>
      </c>
      <c r="AA63" s="209"/>
      <c r="AB63" s="198"/>
      <c r="AC63" s="198"/>
      <c r="AD63" s="209"/>
      <c r="AE63" s="222" t="s">
        <v>969</v>
      </c>
      <c r="AF63" s="209">
        <v>0</v>
      </c>
      <c r="AG63" s="209">
        <f>+'Mayo 2017'!AG63+'Junio 2017'!AF63+'Julio 2017'!AF63+'Agosto 2017'!AF63+'Septiembre 2017'!AF63+AF63</f>
        <v>0.8</v>
      </c>
      <c r="AH63" s="213" t="s">
        <v>980</v>
      </c>
    </row>
    <row r="64" spans="2:34" ht="112.5" x14ac:dyDescent="0.25">
      <c r="B64" s="222" t="s">
        <v>64</v>
      </c>
      <c r="C64" s="222" t="s">
        <v>65</v>
      </c>
      <c r="D64" s="222" t="s">
        <v>66</v>
      </c>
      <c r="E64" s="222" t="s">
        <v>67</v>
      </c>
      <c r="F64" s="222" t="s">
        <v>68</v>
      </c>
      <c r="G64" s="222" t="s">
        <v>314</v>
      </c>
      <c r="H64" s="222" t="s">
        <v>81</v>
      </c>
      <c r="I64" s="222" t="s">
        <v>321</v>
      </c>
      <c r="J64" s="222" t="s">
        <v>184</v>
      </c>
      <c r="K64" s="173" t="s">
        <v>185</v>
      </c>
      <c r="L64" s="173" t="s">
        <v>186</v>
      </c>
      <c r="M64" s="222" t="s">
        <v>53</v>
      </c>
      <c r="N64" s="160">
        <v>42857</v>
      </c>
      <c r="O64" s="160">
        <v>43100</v>
      </c>
      <c r="P64" s="173" t="s">
        <v>88</v>
      </c>
      <c r="Q64" s="173" t="s">
        <v>88</v>
      </c>
      <c r="R64" s="198">
        <v>0.01</v>
      </c>
      <c r="S64" s="209"/>
      <c r="T64" s="198"/>
      <c r="U64" s="198">
        <v>0.1</v>
      </c>
      <c r="V64" s="198">
        <v>0.1</v>
      </c>
      <c r="W64" s="198">
        <v>0.1</v>
      </c>
      <c r="X64" s="209">
        <v>0.1</v>
      </c>
      <c r="Y64" s="198">
        <v>0.1</v>
      </c>
      <c r="Z64" s="198">
        <v>0.1</v>
      </c>
      <c r="AA64" s="209">
        <v>0.1</v>
      </c>
      <c r="AB64" s="198">
        <v>0.1</v>
      </c>
      <c r="AC64" s="198">
        <v>0.1</v>
      </c>
      <c r="AD64" s="209">
        <v>0.1</v>
      </c>
      <c r="AE64" s="222" t="s">
        <v>969</v>
      </c>
      <c r="AF64" s="209">
        <v>0.05</v>
      </c>
      <c r="AG64" s="209">
        <f>+'Mayo 2017'!AG64+'Junio 2017'!AF64+'Julio 2017'!AF64+'Agosto 2017'!AF64+'Septiembre 2017'!AF64+AF64</f>
        <v>0.75</v>
      </c>
      <c r="AH64" s="214" t="s">
        <v>981</v>
      </c>
    </row>
    <row r="65" spans="2:34" ht="123.75" x14ac:dyDescent="0.25">
      <c r="B65" s="222" t="s">
        <v>64</v>
      </c>
      <c r="C65" s="222" t="s">
        <v>65</v>
      </c>
      <c r="D65" s="222" t="s">
        <v>66</v>
      </c>
      <c r="E65" s="222" t="s">
        <v>67</v>
      </c>
      <c r="F65" s="222" t="s">
        <v>68</v>
      </c>
      <c r="G65" s="222" t="s">
        <v>314</v>
      </c>
      <c r="H65" s="222" t="s">
        <v>81</v>
      </c>
      <c r="I65" s="222" t="s">
        <v>321</v>
      </c>
      <c r="J65" s="222" t="s">
        <v>184</v>
      </c>
      <c r="K65" s="173" t="s">
        <v>187</v>
      </c>
      <c r="L65" s="173" t="s">
        <v>188</v>
      </c>
      <c r="M65" s="222" t="s">
        <v>53</v>
      </c>
      <c r="N65" s="160">
        <v>42857</v>
      </c>
      <c r="O65" s="160">
        <v>43100</v>
      </c>
      <c r="P65" s="173" t="s">
        <v>189</v>
      </c>
      <c r="Q65" s="173" t="s">
        <v>88</v>
      </c>
      <c r="R65" s="198">
        <v>0.01</v>
      </c>
      <c r="S65" s="209"/>
      <c r="T65" s="198"/>
      <c r="U65" s="198"/>
      <c r="V65" s="198"/>
      <c r="W65" s="198">
        <v>0.05</v>
      </c>
      <c r="X65" s="209">
        <v>0.08</v>
      </c>
      <c r="Y65" s="198">
        <v>0.1</v>
      </c>
      <c r="Z65" s="198">
        <v>0.14299999999999999</v>
      </c>
      <c r="AA65" s="209">
        <v>0.14599999999999999</v>
      </c>
      <c r="AB65" s="198">
        <v>0.183</v>
      </c>
      <c r="AC65" s="198">
        <v>0.193</v>
      </c>
      <c r="AD65" s="209">
        <v>0.1</v>
      </c>
      <c r="AE65" s="222" t="s">
        <v>969</v>
      </c>
      <c r="AF65" s="209">
        <v>0.15</v>
      </c>
      <c r="AG65" s="209">
        <f>+'Mayo 2017'!AG65+'Junio 2017'!AF65+'Julio 2017'!AF65+'Agosto 2017'!AF65+'Septiembre 2017'!AF65+AF65</f>
        <v>0.69000000000000006</v>
      </c>
      <c r="AH65" s="214" t="s">
        <v>982</v>
      </c>
    </row>
    <row r="66" spans="2:34" ht="45" x14ac:dyDescent="0.25">
      <c r="B66" s="222" t="s">
        <v>64</v>
      </c>
      <c r="C66" s="222" t="s">
        <v>65</v>
      </c>
      <c r="D66" s="222" t="s">
        <v>66</v>
      </c>
      <c r="E66" s="222" t="s">
        <v>67</v>
      </c>
      <c r="F66" s="222" t="s">
        <v>68</v>
      </c>
      <c r="G66" s="222" t="s">
        <v>314</v>
      </c>
      <c r="H66" s="222" t="s">
        <v>81</v>
      </c>
      <c r="I66" s="222" t="s">
        <v>321</v>
      </c>
      <c r="J66" s="222" t="s">
        <v>190</v>
      </c>
      <c r="K66" s="173" t="s">
        <v>191</v>
      </c>
      <c r="L66" s="173" t="s">
        <v>192</v>
      </c>
      <c r="M66" s="222" t="s">
        <v>53</v>
      </c>
      <c r="N66" s="160">
        <v>42795</v>
      </c>
      <c r="O66" s="160">
        <v>42978</v>
      </c>
      <c r="P66" s="173" t="s">
        <v>88</v>
      </c>
      <c r="Q66" s="173" t="s">
        <v>88</v>
      </c>
      <c r="R66" s="198">
        <v>0.01</v>
      </c>
      <c r="S66" s="209"/>
      <c r="T66" s="198"/>
      <c r="U66" s="198">
        <v>0.05</v>
      </c>
      <c r="V66" s="198">
        <v>0.19</v>
      </c>
      <c r="W66" s="198"/>
      <c r="X66" s="209">
        <v>0.19</v>
      </c>
      <c r="Y66" s="198">
        <v>0.19</v>
      </c>
      <c r="Z66" s="198">
        <v>0.19</v>
      </c>
      <c r="AA66" s="209"/>
      <c r="AB66" s="198"/>
      <c r="AC66" s="198"/>
      <c r="AD66" s="209"/>
      <c r="AE66" s="222" t="s">
        <v>969</v>
      </c>
      <c r="AF66" s="209">
        <v>0</v>
      </c>
      <c r="AG66" s="209">
        <f>+'Mayo 2017'!AG66+'Junio 2017'!AF66+'Julio 2017'!AF66+'Agosto 2017'!AF66+'Septiembre 2017'!AF66+AF66</f>
        <v>1</v>
      </c>
      <c r="AH66" s="215" t="s">
        <v>797</v>
      </c>
    </row>
    <row r="67" spans="2:34" ht="45" x14ac:dyDescent="0.25">
      <c r="B67" s="222" t="s">
        <v>64</v>
      </c>
      <c r="C67" s="222" t="s">
        <v>65</v>
      </c>
      <c r="D67" s="222" t="s">
        <v>66</v>
      </c>
      <c r="E67" s="222" t="s">
        <v>67</v>
      </c>
      <c r="F67" s="222" t="s">
        <v>72</v>
      </c>
      <c r="G67" s="222" t="s">
        <v>314</v>
      </c>
      <c r="H67" s="222" t="s">
        <v>81</v>
      </c>
      <c r="I67" s="222" t="s">
        <v>316</v>
      </c>
      <c r="J67" s="222" t="s">
        <v>193</v>
      </c>
      <c r="K67" s="173" t="s">
        <v>194</v>
      </c>
      <c r="L67" s="173" t="s">
        <v>195</v>
      </c>
      <c r="M67" s="222" t="s">
        <v>53</v>
      </c>
      <c r="N67" s="160">
        <v>42758</v>
      </c>
      <c r="O67" s="160">
        <v>42825</v>
      </c>
      <c r="P67" s="173" t="s">
        <v>177</v>
      </c>
      <c r="Q67" s="173" t="s">
        <v>88</v>
      </c>
      <c r="R67" s="198">
        <v>0.03</v>
      </c>
      <c r="S67" s="209">
        <v>0.15</v>
      </c>
      <c r="T67" s="198">
        <v>0.45</v>
      </c>
      <c r="U67" s="198">
        <v>0.4</v>
      </c>
      <c r="V67" s="198"/>
      <c r="W67" s="198"/>
      <c r="X67" s="209"/>
      <c r="Y67" s="198"/>
      <c r="Z67" s="198"/>
      <c r="AA67" s="209"/>
      <c r="AB67" s="198"/>
      <c r="AC67" s="198"/>
      <c r="AD67" s="209"/>
      <c r="AE67" s="222" t="s">
        <v>969</v>
      </c>
      <c r="AF67" s="209">
        <v>0</v>
      </c>
      <c r="AG67" s="209">
        <f>+'Mayo 2017'!AG67+'Junio 2017'!AF67+'Julio 2017'!AF67+'Agosto 2017'!AF67+'Septiembre 2017'!AF67+AF67</f>
        <v>1</v>
      </c>
      <c r="AH67" s="216" t="s">
        <v>983</v>
      </c>
    </row>
    <row r="68" spans="2:34" ht="56.25" x14ac:dyDescent="0.25">
      <c r="B68" s="222" t="s">
        <v>64</v>
      </c>
      <c r="C68" s="222" t="s">
        <v>65</v>
      </c>
      <c r="D68" s="222" t="s">
        <v>66</v>
      </c>
      <c r="E68" s="222" t="s">
        <v>67</v>
      </c>
      <c r="F68" s="222" t="s">
        <v>72</v>
      </c>
      <c r="G68" s="222" t="s">
        <v>314</v>
      </c>
      <c r="H68" s="222" t="s">
        <v>81</v>
      </c>
      <c r="I68" s="222" t="s">
        <v>316</v>
      </c>
      <c r="J68" s="222" t="s">
        <v>196</v>
      </c>
      <c r="K68" s="173" t="s">
        <v>197</v>
      </c>
      <c r="L68" s="173" t="s">
        <v>198</v>
      </c>
      <c r="M68" s="222" t="s">
        <v>53</v>
      </c>
      <c r="N68" s="160">
        <v>42826</v>
      </c>
      <c r="O68" s="160">
        <v>43100</v>
      </c>
      <c r="P68" s="173" t="s">
        <v>199</v>
      </c>
      <c r="Q68" s="173" t="s">
        <v>88</v>
      </c>
      <c r="R68" s="198">
        <v>0.03</v>
      </c>
      <c r="S68" s="209"/>
      <c r="T68" s="198"/>
      <c r="U68" s="198"/>
      <c r="V68" s="198">
        <v>0.05</v>
      </c>
      <c r="W68" s="198">
        <v>0.08</v>
      </c>
      <c r="X68" s="209">
        <v>0.12</v>
      </c>
      <c r="Y68" s="198">
        <v>0.12</v>
      </c>
      <c r="Z68" s="198">
        <v>0.12</v>
      </c>
      <c r="AA68" s="209">
        <v>0.12</v>
      </c>
      <c r="AB68" s="198">
        <v>0.13</v>
      </c>
      <c r="AC68" s="198">
        <v>0.14000000000000001</v>
      </c>
      <c r="AD68" s="209">
        <v>0.12</v>
      </c>
      <c r="AE68" s="222" t="s">
        <v>969</v>
      </c>
      <c r="AF68" s="209">
        <v>0.13</v>
      </c>
      <c r="AG68" s="209">
        <f>+'Mayo 2017'!AG68+'Junio 2017'!AF68+'Julio 2017'!AF68+'Agosto 2017'!AF68+'Septiembre 2017'!AF68+AF68</f>
        <v>0.74</v>
      </c>
      <c r="AH68" s="213" t="s">
        <v>984</v>
      </c>
    </row>
    <row r="69" spans="2:34" ht="45" x14ac:dyDescent="0.25">
      <c r="B69" s="222" t="s">
        <v>64</v>
      </c>
      <c r="C69" s="222" t="s">
        <v>65</v>
      </c>
      <c r="D69" s="222" t="s">
        <v>66</v>
      </c>
      <c r="E69" s="222" t="s">
        <v>67</v>
      </c>
      <c r="F69" s="222" t="s">
        <v>68</v>
      </c>
      <c r="G69" s="222" t="s">
        <v>314</v>
      </c>
      <c r="H69" s="222" t="s">
        <v>81</v>
      </c>
      <c r="I69" s="222" t="s">
        <v>316</v>
      </c>
      <c r="J69" s="222" t="s">
        <v>196</v>
      </c>
      <c r="K69" s="173" t="s">
        <v>708</v>
      </c>
      <c r="L69" s="173" t="s">
        <v>201</v>
      </c>
      <c r="M69" s="222" t="s">
        <v>53</v>
      </c>
      <c r="N69" s="160">
        <v>42795</v>
      </c>
      <c r="O69" s="160">
        <v>43069</v>
      </c>
      <c r="P69" s="173" t="s">
        <v>88</v>
      </c>
      <c r="Q69" s="173"/>
      <c r="R69" s="198">
        <v>0.01</v>
      </c>
      <c r="S69" s="209"/>
      <c r="T69" s="198"/>
      <c r="U69" s="198">
        <v>0.05</v>
      </c>
      <c r="V69" s="198">
        <v>0.06</v>
      </c>
      <c r="W69" s="198">
        <v>0.08</v>
      </c>
      <c r="X69" s="209">
        <v>0.12</v>
      </c>
      <c r="Y69" s="198"/>
      <c r="Z69" s="198">
        <v>0.12</v>
      </c>
      <c r="AA69" s="209">
        <v>0.15</v>
      </c>
      <c r="AB69" s="198">
        <v>0.17</v>
      </c>
      <c r="AC69" s="198">
        <v>0.25</v>
      </c>
      <c r="AD69" s="209"/>
      <c r="AE69" s="222" t="s">
        <v>969</v>
      </c>
      <c r="AF69" s="209">
        <v>0.17</v>
      </c>
      <c r="AG69" s="209">
        <f>+'Mayo 2017'!AG69+'Junio 2017'!AF69+'Julio 2017'!AF69+'Agosto 2017'!AF69+'Septiembre 2017'!AF69+AF69</f>
        <v>0.75</v>
      </c>
      <c r="AH69" s="213" t="s">
        <v>985</v>
      </c>
    </row>
    <row r="70" spans="2:34" ht="45" x14ac:dyDescent="0.25">
      <c r="B70" s="222" t="s">
        <v>64</v>
      </c>
      <c r="C70" s="222" t="s">
        <v>65</v>
      </c>
      <c r="D70" s="222" t="s">
        <v>66</v>
      </c>
      <c r="E70" s="222" t="s">
        <v>67</v>
      </c>
      <c r="F70" s="222" t="s">
        <v>74</v>
      </c>
      <c r="G70" s="222" t="s">
        <v>314</v>
      </c>
      <c r="H70" s="222" t="s">
        <v>81</v>
      </c>
      <c r="I70" s="222" t="s">
        <v>316</v>
      </c>
      <c r="J70" s="222" t="s">
        <v>202</v>
      </c>
      <c r="K70" s="173" t="s">
        <v>203</v>
      </c>
      <c r="L70" s="173" t="s">
        <v>204</v>
      </c>
      <c r="M70" s="222" t="s">
        <v>53</v>
      </c>
      <c r="N70" s="160">
        <v>42826</v>
      </c>
      <c r="O70" s="160">
        <v>43100</v>
      </c>
      <c r="P70" s="173" t="s">
        <v>189</v>
      </c>
      <c r="Q70" s="173" t="s">
        <v>88</v>
      </c>
      <c r="R70" s="198">
        <v>0.01</v>
      </c>
      <c r="S70" s="209"/>
      <c r="T70" s="198"/>
      <c r="U70" s="198"/>
      <c r="V70" s="198">
        <v>0.11</v>
      </c>
      <c r="W70" s="198">
        <v>0.11</v>
      </c>
      <c r="X70" s="209">
        <v>0.11</v>
      </c>
      <c r="Y70" s="198">
        <v>0.11</v>
      </c>
      <c r="Z70" s="198">
        <v>0.11</v>
      </c>
      <c r="AA70" s="209">
        <v>0.11</v>
      </c>
      <c r="AB70" s="198">
        <v>0.11</v>
      </c>
      <c r="AC70" s="198">
        <v>0.11</v>
      </c>
      <c r="AD70" s="209">
        <v>0.12</v>
      </c>
      <c r="AE70" s="222" t="s">
        <v>969</v>
      </c>
      <c r="AF70" s="209">
        <v>0.11</v>
      </c>
      <c r="AG70" s="209">
        <f>+'Mayo 2017'!AG70+'Junio 2017'!AF70+'Julio 2017'!AF70+'Agosto 2017'!AF70+'Septiembre 2017'!AF70+AF70</f>
        <v>0.77</v>
      </c>
      <c r="AH70" s="219" t="s">
        <v>986</v>
      </c>
    </row>
    <row r="71" spans="2:34" ht="45" x14ac:dyDescent="0.25">
      <c r="B71" s="222" t="s">
        <v>64</v>
      </c>
      <c r="C71" s="222" t="s">
        <v>65</v>
      </c>
      <c r="D71" s="222" t="s">
        <v>66</v>
      </c>
      <c r="E71" s="222" t="s">
        <v>67</v>
      </c>
      <c r="F71" s="222" t="s">
        <v>74</v>
      </c>
      <c r="G71" s="222" t="s">
        <v>314</v>
      </c>
      <c r="H71" s="222" t="s">
        <v>81</v>
      </c>
      <c r="I71" s="222" t="s">
        <v>316</v>
      </c>
      <c r="J71" s="222" t="s">
        <v>202</v>
      </c>
      <c r="K71" s="173" t="s">
        <v>205</v>
      </c>
      <c r="L71" s="173" t="s">
        <v>201</v>
      </c>
      <c r="M71" s="222" t="s">
        <v>53</v>
      </c>
      <c r="N71" s="160">
        <v>42826</v>
      </c>
      <c r="O71" s="160">
        <v>42916</v>
      </c>
      <c r="P71" s="173"/>
      <c r="Q71" s="173"/>
      <c r="R71" s="198">
        <v>0.03</v>
      </c>
      <c r="S71" s="209"/>
      <c r="T71" s="198"/>
      <c r="U71" s="198"/>
      <c r="V71" s="198">
        <v>0.3</v>
      </c>
      <c r="W71" s="198">
        <v>0.3</v>
      </c>
      <c r="X71" s="209">
        <v>0.4</v>
      </c>
      <c r="Y71" s="198"/>
      <c r="Z71" s="198"/>
      <c r="AA71" s="209"/>
      <c r="AB71" s="198"/>
      <c r="AC71" s="198"/>
      <c r="AD71" s="209"/>
      <c r="AE71" s="222" t="s">
        <v>969</v>
      </c>
      <c r="AF71" s="209">
        <v>0</v>
      </c>
      <c r="AG71" s="209">
        <f>+'Mayo 2017'!AG71+'Junio 2017'!AF71+'Julio 2017'!AF71+'Agosto 2017'!AF71+'Septiembre 2017'!AF71+AF71</f>
        <v>1</v>
      </c>
      <c r="AH71" s="215" t="s">
        <v>797</v>
      </c>
    </row>
    <row r="72" spans="2:34" ht="45" x14ac:dyDescent="0.25">
      <c r="B72" s="222" t="s">
        <v>64</v>
      </c>
      <c r="C72" s="222" t="s">
        <v>65</v>
      </c>
      <c r="D72" s="222" t="s">
        <v>66</v>
      </c>
      <c r="E72" s="222" t="s">
        <v>67</v>
      </c>
      <c r="F72" s="222" t="s">
        <v>74</v>
      </c>
      <c r="G72" s="222" t="s">
        <v>314</v>
      </c>
      <c r="H72" s="222" t="s">
        <v>81</v>
      </c>
      <c r="I72" s="222" t="s">
        <v>316</v>
      </c>
      <c r="J72" s="222" t="s">
        <v>202</v>
      </c>
      <c r="K72" s="173" t="s">
        <v>206</v>
      </c>
      <c r="L72" s="173" t="s">
        <v>207</v>
      </c>
      <c r="M72" s="222" t="s">
        <v>53</v>
      </c>
      <c r="N72" s="160">
        <v>42917</v>
      </c>
      <c r="O72" s="160">
        <v>43100</v>
      </c>
      <c r="P72" s="173"/>
      <c r="Q72" s="173"/>
      <c r="R72" s="198">
        <v>0.02</v>
      </c>
      <c r="S72" s="209"/>
      <c r="T72" s="198"/>
      <c r="U72" s="198"/>
      <c r="V72" s="198"/>
      <c r="W72" s="198"/>
      <c r="X72" s="209"/>
      <c r="Y72" s="198">
        <v>0.16</v>
      </c>
      <c r="Z72" s="198">
        <v>0.17</v>
      </c>
      <c r="AA72" s="209">
        <v>0.16</v>
      </c>
      <c r="AB72" s="198">
        <v>0.17</v>
      </c>
      <c r="AC72" s="198">
        <v>0.17</v>
      </c>
      <c r="AD72" s="209">
        <v>0.17</v>
      </c>
      <c r="AE72" s="222" t="s">
        <v>969</v>
      </c>
      <c r="AF72" s="209">
        <v>0</v>
      </c>
      <c r="AG72" s="209">
        <f>+'Mayo 2017'!AG72+'Junio 2017'!AF72+'Julio 2017'!AF72+'Agosto 2017'!AF72+'Septiembre 2017'!AF72+AF72</f>
        <v>1</v>
      </c>
      <c r="AH72" s="215" t="s">
        <v>797</v>
      </c>
    </row>
    <row r="73" spans="2:34" ht="78.75" x14ac:dyDescent="0.25">
      <c r="B73" s="222" t="s">
        <v>64</v>
      </c>
      <c r="C73" s="222" t="s">
        <v>65</v>
      </c>
      <c r="D73" s="222" t="s">
        <v>66</v>
      </c>
      <c r="E73" s="222" t="s">
        <v>67</v>
      </c>
      <c r="F73" s="222" t="s">
        <v>68</v>
      </c>
      <c r="G73" s="222" t="s">
        <v>314</v>
      </c>
      <c r="H73" s="222" t="s">
        <v>81</v>
      </c>
      <c r="I73" s="222" t="s">
        <v>316</v>
      </c>
      <c r="J73" s="222" t="s">
        <v>208</v>
      </c>
      <c r="K73" s="173" t="s">
        <v>211</v>
      </c>
      <c r="L73" s="173" t="s">
        <v>209</v>
      </c>
      <c r="M73" s="222" t="s">
        <v>53</v>
      </c>
      <c r="N73" s="160">
        <v>42736</v>
      </c>
      <c r="O73" s="160">
        <v>43099</v>
      </c>
      <c r="P73" s="173" t="s">
        <v>212</v>
      </c>
      <c r="Q73" s="173" t="s">
        <v>88</v>
      </c>
      <c r="R73" s="198">
        <v>0.02</v>
      </c>
      <c r="S73" s="209">
        <v>0.08</v>
      </c>
      <c r="T73" s="198">
        <v>0.08</v>
      </c>
      <c r="U73" s="198">
        <v>0.08</v>
      </c>
      <c r="V73" s="198">
        <v>0.09</v>
      </c>
      <c r="W73" s="198">
        <v>0.08</v>
      </c>
      <c r="X73" s="209">
        <v>0.08</v>
      </c>
      <c r="Y73" s="198">
        <v>0.08</v>
      </c>
      <c r="Z73" s="198">
        <v>0.09</v>
      </c>
      <c r="AA73" s="209">
        <v>0.08</v>
      </c>
      <c r="AB73" s="198">
        <v>0.09</v>
      </c>
      <c r="AC73" s="198">
        <v>0.08</v>
      </c>
      <c r="AD73" s="209">
        <v>0.09</v>
      </c>
      <c r="AE73" s="222" t="s">
        <v>969</v>
      </c>
      <c r="AF73" s="209">
        <v>0.01</v>
      </c>
      <c r="AG73" s="209">
        <f>+'Mayo 2017'!AG73+'Junio 2017'!AF73+'Julio 2017'!AF73+'Agosto 2017'!AF73+'Septiembre 2017'!AF73+AF73</f>
        <v>0.97</v>
      </c>
      <c r="AH73" s="213" t="s">
        <v>987</v>
      </c>
    </row>
    <row r="74" spans="2:34" ht="45" x14ac:dyDescent="0.25">
      <c r="B74" s="222" t="s">
        <v>64</v>
      </c>
      <c r="C74" s="222" t="s">
        <v>65</v>
      </c>
      <c r="D74" s="222" t="s">
        <v>66</v>
      </c>
      <c r="E74" s="222" t="s">
        <v>67</v>
      </c>
      <c r="F74" s="222" t="s">
        <v>68</v>
      </c>
      <c r="G74" s="222" t="s">
        <v>314</v>
      </c>
      <c r="H74" s="222" t="s">
        <v>81</v>
      </c>
      <c r="I74" s="222" t="s">
        <v>316</v>
      </c>
      <c r="J74" s="222" t="s">
        <v>208</v>
      </c>
      <c r="K74" s="173" t="s">
        <v>210</v>
      </c>
      <c r="L74" s="173"/>
      <c r="M74" s="222" t="s">
        <v>53</v>
      </c>
      <c r="N74" s="160">
        <v>42736</v>
      </c>
      <c r="O74" s="160">
        <v>42916</v>
      </c>
      <c r="P74" s="173" t="s">
        <v>177</v>
      </c>
      <c r="Q74" s="173"/>
      <c r="R74" s="198">
        <v>0.02</v>
      </c>
      <c r="S74" s="209">
        <v>0.17</v>
      </c>
      <c r="T74" s="198">
        <v>0.16</v>
      </c>
      <c r="U74" s="198">
        <v>0.17</v>
      </c>
      <c r="V74" s="198">
        <v>0.17</v>
      </c>
      <c r="W74" s="198">
        <v>0.16</v>
      </c>
      <c r="X74" s="209">
        <v>0.17</v>
      </c>
      <c r="Y74" s="198"/>
      <c r="Z74" s="198"/>
      <c r="AA74" s="209"/>
      <c r="AB74" s="198"/>
      <c r="AC74" s="198"/>
      <c r="AD74" s="209"/>
      <c r="AE74" s="222" t="s">
        <v>969</v>
      </c>
      <c r="AF74" s="209">
        <v>0</v>
      </c>
      <c r="AG74" s="209">
        <f>+'Mayo 2017'!AG74+'Junio 2017'!AF74+'Julio 2017'!AF74+'Agosto 2017'!AF74+'Septiembre 2017'!AF74+AF74</f>
        <v>1</v>
      </c>
      <c r="AH74" s="215" t="s">
        <v>797</v>
      </c>
    </row>
    <row r="75" spans="2:34" ht="157.5" x14ac:dyDescent="0.2">
      <c r="B75" s="222" t="s">
        <v>64</v>
      </c>
      <c r="C75" s="222" t="s">
        <v>65</v>
      </c>
      <c r="D75" s="222" t="s">
        <v>66</v>
      </c>
      <c r="E75" s="222" t="s">
        <v>67</v>
      </c>
      <c r="F75" s="222" t="s">
        <v>68</v>
      </c>
      <c r="G75" s="222" t="s">
        <v>314</v>
      </c>
      <c r="H75" s="222" t="s">
        <v>81</v>
      </c>
      <c r="I75" s="222" t="s">
        <v>678</v>
      </c>
      <c r="J75" s="120" t="s">
        <v>433</v>
      </c>
      <c r="K75" s="173" t="s">
        <v>341</v>
      </c>
      <c r="L75" s="173" t="s">
        <v>342</v>
      </c>
      <c r="M75" s="222" t="s">
        <v>45</v>
      </c>
      <c r="N75" s="160" t="s">
        <v>343</v>
      </c>
      <c r="O75" s="160" t="s">
        <v>344</v>
      </c>
      <c r="P75" s="173" t="s">
        <v>345</v>
      </c>
      <c r="Q75" s="173" t="s">
        <v>478</v>
      </c>
      <c r="R75" s="198">
        <v>0.03</v>
      </c>
      <c r="S75" s="209"/>
      <c r="T75" s="198"/>
      <c r="U75" s="198"/>
      <c r="V75" s="198">
        <v>0.2</v>
      </c>
      <c r="W75" s="198"/>
      <c r="X75" s="209"/>
      <c r="Y75" s="198">
        <v>0.2</v>
      </c>
      <c r="Z75" s="198"/>
      <c r="AA75" s="209"/>
      <c r="AB75" s="198"/>
      <c r="AC75" s="198"/>
      <c r="AD75" s="209">
        <v>0.6</v>
      </c>
      <c r="AE75" s="222" t="s">
        <v>969</v>
      </c>
      <c r="AF75" s="209">
        <v>0.05</v>
      </c>
      <c r="AG75" s="209">
        <f>+'Mayo 2017'!AG75+'Junio 2017'!AF75+'Julio 2017'!AF75+'Agosto 2017'!AF75+'Septiembre 2017'!AF75+AF75</f>
        <v>0.8</v>
      </c>
      <c r="AH75" s="137" t="s">
        <v>974</v>
      </c>
    </row>
    <row r="76" spans="2:34" ht="180" x14ac:dyDescent="0.25">
      <c r="B76" s="222" t="s">
        <v>64</v>
      </c>
      <c r="C76" s="222" t="s">
        <v>65</v>
      </c>
      <c r="D76" s="222" t="s">
        <v>66</v>
      </c>
      <c r="E76" s="222" t="s">
        <v>67</v>
      </c>
      <c r="F76" s="222" t="s">
        <v>68</v>
      </c>
      <c r="G76" s="222" t="s">
        <v>314</v>
      </c>
      <c r="H76" s="222" t="s">
        <v>81</v>
      </c>
      <c r="I76" s="222" t="s">
        <v>678</v>
      </c>
      <c r="J76" s="294" t="s">
        <v>348</v>
      </c>
      <c r="K76" s="173" t="s">
        <v>349</v>
      </c>
      <c r="L76" s="173" t="s">
        <v>350</v>
      </c>
      <c r="M76" s="222" t="s">
        <v>45</v>
      </c>
      <c r="N76" s="160">
        <v>42801</v>
      </c>
      <c r="O76" s="160">
        <v>43100</v>
      </c>
      <c r="P76" s="173" t="s">
        <v>177</v>
      </c>
      <c r="Q76" s="173" t="s">
        <v>88</v>
      </c>
      <c r="R76" s="198">
        <v>0.03</v>
      </c>
      <c r="S76" s="209"/>
      <c r="T76" s="198"/>
      <c r="U76" s="198">
        <v>0.1</v>
      </c>
      <c r="V76" s="198">
        <v>0.1</v>
      </c>
      <c r="W76" s="198">
        <v>0.1</v>
      </c>
      <c r="X76" s="209">
        <v>0.1</v>
      </c>
      <c r="Y76" s="198">
        <v>0.1</v>
      </c>
      <c r="Z76" s="198">
        <v>0.1</v>
      </c>
      <c r="AA76" s="209">
        <v>0.1</v>
      </c>
      <c r="AB76" s="198">
        <v>0.1</v>
      </c>
      <c r="AC76" s="198">
        <v>0.1</v>
      </c>
      <c r="AD76" s="209">
        <v>0.1</v>
      </c>
      <c r="AE76" s="222" t="s">
        <v>969</v>
      </c>
      <c r="AF76" s="209">
        <v>0.05</v>
      </c>
      <c r="AG76" s="209">
        <f>+'Mayo 2017'!AG76+'Junio 2017'!AF76+'Julio 2017'!AF76+'Agosto 2017'!AF76+'Septiembre 2017'!AF76+AF76</f>
        <v>0.8</v>
      </c>
      <c r="AH76" s="137" t="s">
        <v>975</v>
      </c>
    </row>
    <row r="77" spans="2:34" ht="90" x14ac:dyDescent="0.25">
      <c r="B77" s="223" t="s">
        <v>64</v>
      </c>
      <c r="C77" s="223" t="s">
        <v>65</v>
      </c>
      <c r="D77" s="223" t="s">
        <v>66</v>
      </c>
      <c r="E77" s="223" t="s">
        <v>67</v>
      </c>
      <c r="F77" s="223" t="s">
        <v>68</v>
      </c>
      <c r="G77" s="223" t="s">
        <v>314</v>
      </c>
      <c r="H77" s="223" t="s">
        <v>81</v>
      </c>
      <c r="I77" s="223" t="s">
        <v>678</v>
      </c>
      <c r="J77" s="295"/>
      <c r="K77" s="173" t="s">
        <v>121</v>
      </c>
      <c r="L77" s="173" t="s">
        <v>352</v>
      </c>
      <c r="M77" s="223" t="s">
        <v>45</v>
      </c>
      <c r="N77" s="160">
        <v>42801</v>
      </c>
      <c r="O77" s="160">
        <v>43100</v>
      </c>
      <c r="P77" s="173" t="s">
        <v>177</v>
      </c>
      <c r="Q77" s="173" t="s">
        <v>88</v>
      </c>
      <c r="R77" s="198">
        <v>0.02</v>
      </c>
      <c r="S77" s="209"/>
      <c r="T77" s="198"/>
      <c r="U77" s="198"/>
      <c r="V77" s="198"/>
      <c r="W77" s="198"/>
      <c r="X77" s="209">
        <v>0.5</v>
      </c>
      <c r="Y77" s="198"/>
      <c r="Z77" s="198"/>
      <c r="AA77" s="209"/>
      <c r="AB77" s="198"/>
      <c r="AC77" s="198"/>
      <c r="AD77" s="209">
        <v>0.5</v>
      </c>
      <c r="AE77" s="223" t="s">
        <v>969</v>
      </c>
      <c r="AF77" s="209">
        <v>0.05</v>
      </c>
      <c r="AG77" s="209">
        <f>+'Mayo 2017'!AG77+'Junio 2017'!AF77+'Julio 2017'!AF77+'Agosto 2017'!AF77+'Septiembre 2017'!AF77+AF77</f>
        <v>1.04</v>
      </c>
      <c r="AH77" s="137" t="s">
        <v>1012</v>
      </c>
    </row>
    <row r="78" spans="2:34" ht="123.75" x14ac:dyDescent="0.25">
      <c r="B78" s="222" t="s">
        <v>64</v>
      </c>
      <c r="C78" s="222" t="s">
        <v>65</v>
      </c>
      <c r="D78" s="222" t="s">
        <v>66</v>
      </c>
      <c r="E78" s="222" t="s">
        <v>67</v>
      </c>
      <c r="F78" s="222" t="s">
        <v>68</v>
      </c>
      <c r="G78" s="222" t="s">
        <v>314</v>
      </c>
      <c r="H78" s="222" t="s">
        <v>81</v>
      </c>
      <c r="I78" s="222" t="s">
        <v>678</v>
      </c>
      <c r="J78" s="121" t="s">
        <v>123</v>
      </c>
      <c r="K78" s="173" t="s">
        <v>122</v>
      </c>
      <c r="L78" s="173"/>
      <c r="M78" s="222" t="s">
        <v>45</v>
      </c>
      <c r="N78" s="160">
        <v>42767</v>
      </c>
      <c r="O78" s="160">
        <v>43100</v>
      </c>
      <c r="P78" s="173" t="s">
        <v>354</v>
      </c>
      <c r="Q78" s="173" t="s">
        <v>355</v>
      </c>
      <c r="R78" s="198">
        <v>0.02</v>
      </c>
      <c r="S78" s="209"/>
      <c r="T78" s="198"/>
      <c r="U78" s="198"/>
      <c r="V78" s="198">
        <v>0.35</v>
      </c>
      <c r="W78" s="198"/>
      <c r="X78" s="209"/>
      <c r="Y78" s="198"/>
      <c r="Z78" s="198">
        <v>0.35</v>
      </c>
      <c r="AA78" s="209"/>
      <c r="AB78" s="198"/>
      <c r="AC78" s="198"/>
      <c r="AD78" s="209">
        <v>0.3</v>
      </c>
      <c r="AE78" s="222" t="s">
        <v>969</v>
      </c>
      <c r="AF78" s="209">
        <v>0.04</v>
      </c>
      <c r="AG78" s="209">
        <f>+'Mayo 2017'!AG78+'Junio 2017'!AF78+'Julio 2017'!AF78+'Agosto 2017'!AF78+'Septiembre 2017'!AF78+AF78</f>
        <v>0.96000000000000008</v>
      </c>
      <c r="AH78" s="137" t="s">
        <v>976</v>
      </c>
    </row>
    <row r="79" spans="2:34" ht="67.5" x14ac:dyDescent="0.25">
      <c r="B79" s="222" t="s">
        <v>64</v>
      </c>
      <c r="C79" s="222" t="s">
        <v>65</v>
      </c>
      <c r="D79" s="222" t="s">
        <v>66</v>
      </c>
      <c r="E79" s="222" t="s">
        <v>67</v>
      </c>
      <c r="F79" s="222" t="s">
        <v>74</v>
      </c>
      <c r="G79" s="222" t="s">
        <v>313</v>
      </c>
      <c r="H79" s="222" t="s">
        <v>81</v>
      </c>
      <c r="I79" s="222" t="s">
        <v>318</v>
      </c>
      <c r="J79" s="294" t="s">
        <v>76</v>
      </c>
      <c r="K79" s="173" t="s">
        <v>77</v>
      </c>
      <c r="L79" s="173"/>
      <c r="M79" s="222" t="s">
        <v>71</v>
      </c>
      <c r="N79" s="160">
        <v>42767</v>
      </c>
      <c r="O79" s="160">
        <v>42978</v>
      </c>
      <c r="P79" s="173" t="s">
        <v>78</v>
      </c>
      <c r="Q79" s="173" t="s">
        <v>79</v>
      </c>
      <c r="R79" s="198">
        <v>0.02</v>
      </c>
      <c r="S79" s="209"/>
      <c r="T79" s="198">
        <v>0.15</v>
      </c>
      <c r="U79" s="198">
        <v>0.15</v>
      </c>
      <c r="V79" s="198">
        <v>0.15</v>
      </c>
      <c r="W79" s="198">
        <v>0.15</v>
      </c>
      <c r="X79" s="209">
        <v>0.2</v>
      </c>
      <c r="Y79" s="198">
        <v>0.1</v>
      </c>
      <c r="Z79" s="198">
        <v>0.1</v>
      </c>
      <c r="AA79" s="209"/>
      <c r="AB79" s="198"/>
      <c r="AC79" s="198"/>
      <c r="AD79" s="209"/>
      <c r="AE79" s="222" t="s">
        <v>969</v>
      </c>
      <c r="AF79" s="209">
        <v>0</v>
      </c>
      <c r="AG79" s="209">
        <f>+'Mayo 2017'!AG79+'Junio 2017'!AF79+'Julio 2017'!AF79+'Agosto 2017'!AF79+'Septiembre 2017'!AF79+AF79</f>
        <v>0.92999999999999994</v>
      </c>
      <c r="AH79" s="173" t="s">
        <v>1022</v>
      </c>
    </row>
    <row r="80" spans="2:34" ht="45" x14ac:dyDescent="0.25">
      <c r="B80" s="222" t="s">
        <v>64</v>
      </c>
      <c r="C80" s="222" t="s">
        <v>65</v>
      </c>
      <c r="D80" s="222" t="s">
        <v>66</v>
      </c>
      <c r="E80" s="222" t="s">
        <v>67</v>
      </c>
      <c r="F80" s="222" t="s">
        <v>74</v>
      </c>
      <c r="G80" s="222" t="s">
        <v>313</v>
      </c>
      <c r="H80" s="222" t="s">
        <v>81</v>
      </c>
      <c r="I80" s="222" t="s">
        <v>318</v>
      </c>
      <c r="J80" s="295"/>
      <c r="K80" s="173" t="s">
        <v>80</v>
      </c>
      <c r="L80" s="173"/>
      <c r="M80" s="222" t="s">
        <v>71</v>
      </c>
      <c r="N80" s="160">
        <v>42795</v>
      </c>
      <c r="O80" s="160">
        <v>43008</v>
      </c>
      <c r="P80" s="173" t="s">
        <v>78</v>
      </c>
      <c r="Q80" s="173" t="s">
        <v>79</v>
      </c>
      <c r="R80" s="198">
        <v>0.02</v>
      </c>
      <c r="S80" s="209"/>
      <c r="T80" s="198"/>
      <c r="U80" s="198">
        <v>0.05</v>
      </c>
      <c r="V80" s="198">
        <v>0.1</v>
      </c>
      <c r="W80" s="198">
        <v>0.2</v>
      </c>
      <c r="X80" s="209">
        <v>0.3</v>
      </c>
      <c r="Y80" s="198">
        <v>0.2</v>
      </c>
      <c r="Z80" s="198">
        <v>0.1</v>
      </c>
      <c r="AA80" s="209">
        <v>0.05</v>
      </c>
      <c r="AB80" s="198"/>
      <c r="AC80" s="198"/>
      <c r="AD80" s="209"/>
      <c r="AE80" s="222" t="s">
        <v>969</v>
      </c>
      <c r="AF80" s="209">
        <v>0</v>
      </c>
      <c r="AG80" s="209">
        <f>+'Mayo 2017'!AG80+'Junio 2017'!AF80+'Julio 2017'!AF80+'Agosto 2017'!AF80+'Septiembre 2017'!AF80+AF80</f>
        <v>1</v>
      </c>
      <c r="AH80" s="173" t="s">
        <v>1023</v>
      </c>
    </row>
    <row r="81" spans="2:34" ht="45" x14ac:dyDescent="0.25">
      <c r="B81" s="222" t="s">
        <v>64</v>
      </c>
      <c r="C81" s="222" t="s">
        <v>65</v>
      </c>
      <c r="D81" s="222" t="s">
        <v>66</v>
      </c>
      <c r="E81" s="222" t="s">
        <v>67</v>
      </c>
      <c r="F81" s="222" t="s">
        <v>74</v>
      </c>
      <c r="G81" s="222" t="s">
        <v>313</v>
      </c>
      <c r="H81" s="222" t="s">
        <v>81</v>
      </c>
      <c r="I81" s="222" t="s">
        <v>318</v>
      </c>
      <c r="J81" s="294" t="s">
        <v>81</v>
      </c>
      <c r="K81" s="173" t="s">
        <v>337</v>
      </c>
      <c r="L81" s="173"/>
      <c r="M81" s="222" t="s">
        <v>71</v>
      </c>
      <c r="N81" s="160">
        <v>42840</v>
      </c>
      <c r="O81" s="160">
        <v>43100</v>
      </c>
      <c r="P81" s="173" t="s">
        <v>87</v>
      </c>
      <c r="Q81" s="173" t="s">
        <v>88</v>
      </c>
      <c r="R81" s="198">
        <v>0.02</v>
      </c>
      <c r="S81" s="209"/>
      <c r="T81" s="198"/>
      <c r="U81" s="198"/>
      <c r="V81" s="198">
        <v>0.05</v>
      </c>
      <c r="W81" s="198">
        <v>0.05</v>
      </c>
      <c r="X81" s="209">
        <v>0.1</v>
      </c>
      <c r="Y81" s="198">
        <v>0.1</v>
      </c>
      <c r="Z81" s="198">
        <v>0.2</v>
      </c>
      <c r="AA81" s="209">
        <v>0.2</v>
      </c>
      <c r="AB81" s="198">
        <v>0.1</v>
      </c>
      <c r="AC81" s="198">
        <v>0.1</v>
      </c>
      <c r="AD81" s="209">
        <v>0.1</v>
      </c>
      <c r="AE81" s="222" t="s">
        <v>969</v>
      </c>
      <c r="AF81" s="209">
        <v>0.3</v>
      </c>
      <c r="AG81" s="209">
        <f>+'Mayo 2017'!AG81+'Junio 2017'!AF81+'Julio 2017'!AF81+'Agosto 2017'!AF81+'Septiembre 2017'!AF81+AF81</f>
        <v>0.62</v>
      </c>
      <c r="AH81" s="173" t="s">
        <v>1019</v>
      </c>
    </row>
    <row r="82" spans="2:34" ht="78.75" x14ac:dyDescent="0.25">
      <c r="B82" s="222" t="s">
        <v>64</v>
      </c>
      <c r="C82" s="222" t="s">
        <v>65</v>
      </c>
      <c r="D82" s="222" t="s">
        <v>66</v>
      </c>
      <c r="E82" s="222" t="s">
        <v>67</v>
      </c>
      <c r="F82" s="222" t="s">
        <v>74</v>
      </c>
      <c r="G82" s="222" t="s">
        <v>313</v>
      </c>
      <c r="H82" s="222" t="s">
        <v>81</v>
      </c>
      <c r="I82" s="222" t="s">
        <v>316</v>
      </c>
      <c r="J82" s="296"/>
      <c r="K82" s="173" t="s">
        <v>82</v>
      </c>
      <c r="L82" s="173"/>
      <c r="M82" s="222" t="s">
        <v>71</v>
      </c>
      <c r="N82" s="160">
        <v>42781</v>
      </c>
      <c r="O82" s="160">
        <v>43069</v>
      </c>
      <c r="P82" s="173" t="s">
        <v>89</v>
      </c>
      <c r="Q82" s="173" t="s">
        <v>88</v>
      </c>
      <c r="R82" s="198">
        <v>0.03</v>
      </c>
      <c r="S82" s="209"/>
      <c r="T82" s="198">
        <v>0.05</v>
      </c>
      <c r="U82" s="198">
        <v>0.1</v>
      </c>
      <c r="V82" s="198">
        <v>0.15</v>
      </c>
      <c r="W82" s="198">
        <v>0.15</v>
      </c>
      <c r="X82" s="209">
        <v>0.1</v>
      </c>
      <c r="Y82" s="198">
        <v>0.2</v>
      </c>
      <c r="Z82" s="198">
        <v>0.1</v>
      </c>
      <c r="AA82" s="209">
        <v>0.1</v>
      </c>
      <c r="AB82" s="198">
        <v>0.05</v>
      </c>
      <c r="AC82" s="198"/>
      <c r="AD82" s="209"/>
      <c r="AE82" s="222" t="s">
        <v>969</v>
      </c>
      <c r="AF82" s="209">
        <v>7.0000000000000007E-2</v>
      </c>
      <c r="AG82" s="209">
        <f>+'Mayo 2017'!AG82+'Junio 2017'!AF82+'Julio 2017'!AF82+'Agosto 2017'!AF82+'Septiembre 2017'!AF82+AF82</f>
        <v>0.8</v>
      </c>
      <c r="AH82" s="173" t="s">
        <v>1020</v>
      </c>
    </row>
    <row r="83" spans="2:34" ht="45" x14ac:dyDescent="0.25">
      <c r="B83" s="222" t="s">
        <v>64</v>
      </c>
      <c r="C83" s="222" t="s">
        <v>65</v>
      </c>
      <c r="D83" s="222" t="s">
        <v>66</v>
      </c>
      <c r="E83" s="222" t="s">
        <v>67</v>
      </c>
      <c r="F83" s="222" t="s">
        <v>74</v>
      </c>
      <c r="G83" s="222" t="s">
        <v>313</v>
      </c>
      <c r="H83" s="222" t="s">
        <v>81</v>
      </c>
      <c r="I83" s="222" t="s">
        <v>317</v>
      </c>
      <c r="J83" s="296"/>
      <c r="K83" s="173" t="s">
        <v>83</v>
      </c>
      <c r="L83" s="173"/>
      <c r="M83" s="222" t="s">
        <v>71</v>
      </c>
      <c r="N83" s="160">
        <v>42745</v>
      </c>
      <c r="O83" s="160">
        <v>42916</v>
      </c>
      <c r="P83" s="173" t="s">
        <v>89</v>
      </c>
      <c r="Q83" s="173" t="s">
        <v>88</v>
      </c>
      <c r="R83" s="198">
        <v>0.03</v>
      </c>
      <c r="S83" s="209">
        <v>0.2</v>
      </c>
      <c r="T83" s="198">
        <v>0.2</v>
      </c>
      <c r="U83" s="198">
        <v>0.15</v>
      </c>
      <c r="V83" s="198">
        <v>0.15</v>
      </c>
      <c r="W83" s="198">
        <v>0.2</v>
      </c>
      <c r="X83" s="209">
        <v>0.1</v>
      </c>
      <c r="Y83" s="198"/>
      <c r="Z83" s="198"/>
      <c r="AA83" s="209"/>
      <c r="AB83" s="198"/>
      <c r="AC83" s="198"/>
      <c r="AD83" s="209"/>
      <c r="AE83" s="222" t="s">
        <v>969</v>
      </c>
      <c r="AF83" s="209">
        <v>0.08</v>
      </c>
      <c r="AG83" s="209">
        <f>+'Mayo 2017'!AG83+'Junio 2017'!AF83+'Julio 2017'!AF83+'Agosto 2017'!AF83+'Septiembre 2017'!AF83+AF83</f>
        <v>0.77999999999999992</v>
      </c>
      <c r="AH83" s="173" t="s">
        <v>1021</v>
      </c>
    </row>
    <row r="84" spans="2:34" ht="45" x14ac:dyDescent="0.25">
      <c r="B84" s="222" t="s">
        <v>64</v>
      </c>
      <c r="C84" s="222" t="s">
        <v>65</v>
      </c>
      <c r="D84" s="222" t="s">
        <v>66</v>
      </c>
      <c r="E84" s="222" t="s">
        <v>67</v>
      </c>
      <c r="F84" s="222" t="s">
        <v>74</v>
      </c>
      <c r="G84" s="222" t="s">
        <v>313</v>
      </c>
      <c r="H84" s="222" t="s">
        <v>81</v>
      </c>
      <c r="I84" s="222" t="s">
        <v>319</v>
      </c>
      <c r="J84" s="296"/>
      <c r="K84" s="173" t="s">
        <v>85</v>
      </c>
      <c r="L84" s="173"/>
      <c r="M84" s="222" t="s">
        <v>71</v>
      </c>
      <c r="N84" s="160">
        <v>42746</v>
      </c>
      <c r="O84" s="160">
        <v>42809</v>
      </c>
      <c r="P84" s="173" t="s">
        <v>91</v>
      </c>
      <c r="Q84" s="173" t="s">
        <v>88</v>
      </c>
      <c r="R84" s="198">
        <v>0.03</v>
      </c>
      <c r="S84" s="209">
        <v>0.25</v>
      </c>
      <c r="T84" s="198">
        <v>0.6</v>
      </c>
      <c r="U84" s="198">
        <v>0.15</v>
      </c>
      <c r="V84" s="198"/>
      <c r="W84" s="198"/>
      <c r="X84" s="209"/>
      <c r="Y84" s="198"/>
      <c r="Z84" s="198"/>
      <c r="AA84" s="209"/>
      <c r="AB84" s="198"/>
      <c r="AC84" s="198"/>
      <c r="AD84" s="209"/>
      <c r="AE84" s="222" t="s">
        <v>969</v>
      </c>
      <c r="AF84" s="209">
        <v>0</v>
      </c>
      <c r="AG84" s="209">
        <f>+'Mayo 2017'!AG84+'Junio 2017'!AF84+'Julio 2017'!AF84+'Agosto 2017'!AF84+'Septiembre 2017'!AF84+AF84</f>
        <v>1</v>
      </c>
      <c r="AH84" s="173"/>
    </row>
    <row r="85" spans="2:34" ht="45" x14ac:dyDescent="0.25">
      <c r="B85" s="222" t="s">
        <v>64</v>
      </c>
      <c r="C85" s="222" t="s">
        <v>65</v>
      </c>
      <c r="D85" s="222" t="s">
        <v>66</v>
      </c>
      <c r="E85" s="222" t="s">
        <v>67</v>
      </c>
      <c r="F85" s="222" t="s">
        <v>74</v>
      </c>
      <c r="G85" s="222" t="s">
        <v>313</v>
      </c>
      <c r="H85" s="222" t="s">
        <v>81</v>
      </c>
      <c r="I85" s="222" t="s">
        <v>316</v>
      </c>
      <c r="J85" s="295"/>
      <c r="K85" s="173" t="s">
        <v>86</v>
      </c>
      <c r="L85" s="173"/>
      <c r="M85" s="222" t="s">
        <v>71</v>
      </c>
      <c r="N85" s="160">
        <v>42745</v>
      </c>
      <c r="O85" s="160">
        <v>43100</v>
      </c>
      <c r="P85" s="173" t="s">
        <v>92</v>
      </c>
      <c r="Q85" s="173" t="s">
        <v>93</v>
      </c>
      <c r="R85" s="198">
        <v>0.03</v>
      </c>
      <c r="S85" s="209">
        <v>0.05</v>
      </c>
      <c r="T85" s="198">
        <v>0.1</v>
      </c>
      <c r="U85" s="198">
        <v>0.1</v>
      </c>
      <c r="V85" s="198">
        <v>0.1</v>
      </c>
      <c r="W85" s="198">
        <v>0.1</v>
      </c>
      <c r="X85" s="209">
        <v>0.2</v>
      </c>
      <c r="Y85" s="198">
        <v>0.1</v>
      </c>
      <c r="Z85" s="198">
        <v>0.1</v>
      </c>
      <c r="AA85" s="209">
        <v>0.05</v>
      </c>
      <c r="AB85" s="198">
        <v>0.05</v>
      </c>
      <c r="AC85" s="198">
        <v>0.05</v>
      </c>
      <c r="AD85" s="209"/>
      <c r="AE85" s="222" t="s">
        <v>969</v>
      </c>
      <c r="AF85" s="209">
        <v>0</v>
      </c>
      <c r="AG85" s="209">
        <f>+'Mayo 2017'!AG85+'Junio 2017'!AF85+'Julio 2017'!AF85+'Agosto 2017'!AF85+'Septiembre 2017'!AF85+AF85</f>
        <v>0.31000000000000005</v>
      </c>
      <c r="AH85" s="173"/>
    </row>
    <row r="86" spans="2:34" ht="78.75" x14ac:dyDescent="0.25">
      <c r="B86" s="222" t="s">
        <v>64</v>
      </c>
      <c r="C86" s="222" t="s">
        <v>65</v>
      </c>
      <c r="D86" s="222" t="s">
        <v>66</v>
      </c>
      <c r="E86" s="222" t="s">
        <v>67</v>
      </c>
      <c r="F86" s="222" t="s">
        <v>68</v>
      </c>
      <c r="G86" s="222" t="s">
        <v>313</v>
      </c>
      <c r="H86" s="222" t="s">
        <v>81</v>
      </c>
      <c r="I86" s="222" t="s">
        <v>318</v>
      </c>
      <c r="J86" s="222" t="s">
        <v>124</v>
      </c>
      <c r="K86" s="173" t="s">
        <v>327</v>
      </c>
      <c r="L86" s="173" t="s">
        <v>130</v>
      </c>
      <c r="M86" s="173" t="s">
        <v>73</v>
      </c>
      <c r="N86" s="160">
        <v>42856</v>
      </c>
      <c r="O86" s="160">
        <v>43100</v>
      </c>
      <c r="P86" s="173" t="s">
        <v>128</v>
      </c>
      <c r="Q86" s="222" t="s">
        <v>88</v>
      </c>
      <c r="R86" s="198">
        <v>0</v>
      </c>
      <c r="S86" s="209"/>
      <c r="T86" s="209"/>
      <c r="U86" s="209"/>
      <c r="V86" s="209"/>
      <c r="W86" s="209">
        <v>0.25</v>
      </c>
      <c r="X86" s="209"/>
      <c r="Y86" s="209"/>
      <c r="Z86" s="209">
        <v>0.25</v>
      </c>
      <c r="AA86" s="209">
        <v>0.25</v>
      </c>
      <c r="AB86" s="209"/>
      <c r="AC86" s="209"/>
      <c r="AD86" s="209">
        <v>0.25</v>
      </c>
      <c r="AE86" s="222" t="s">
        <v>969</v>
      </c>
      <c r="AF86" s="209">
        <v>0</v>
      </c>
      <c r="AG86" s="209">
        <f>+'Mayo 2017'!AG86+'Junio 2017'!AF86+'Julio 2017'!AF86+'Agosto 2017'!AF86+'Septiembre 2017'!AF86+AF86</f>
        <v>0.75</v>
      </c>
      <c r="AH86" s="173" t="s">
        <v>970</v>
      </c>
    </row>
    <row r="87" spans="2:34" ht="78.75" x14ac:dyDescent="0.25">
      <c r="B87" s="222" t="s">
        <v>64</v>
      </c>
      <c r="C87" s="222" t="s">
        <v>65</v>
      </c>
      <c r="D87" s="222" t="s">
        <v>66</v>
      </c>
      <c r="E87" s="222" t="s">
        <v>67</v>
      </c>
      <c r="F87" s="222" t="s">
        <v>68</v>
      </c>
      <c r="G87" s="222" t="s">
        <v>313</v>
      </c>
      <c r="H87" s="222" t="s">
        <v>81</v>
      </c>
      <c r="I87" s="222" t="s">
        <v>318</v>
      </c>
      <c r="J87" s="222" t="s">
        <v>125</v>
      </c>
      <c r="K87" s="173" t="s">
        <v>330</v>
      </c>
      <c r="L87" s="173" t="s">
        <v>131</v>
      </c>
      <c r="M87" s="173" t="s">
        <v>331</v>
      </c>
      <c r="N87" s="160">
        <v>42856</v>
      </c>
      <c r="O87" s="160">
        <v>43100</v>
      </c>
      <c r="P87" s="173" t="s">
        <v>332</v>
      </c>
      <c r="Q87" s="222" t="s">
        <v>88</v>
      </c>
      <c r="R87" s="198">
        <v>0</v>
      </c>
      <c r="S87" s="209">
        <v>0.08</v>
      </c>
      <c r="T87" s="209">
        <v>0.08</v>
      </c>
      <c r="U87" s="209">
        <v>0.08</v>
      </c>
      <c r="V87" s="209">
        <v>0.08</v>
      </c>
      <c r="W87" s="209">
        <v>0.08</v>
      </c>
      <c r="X87" s="209">
        <v>0.08</v>
      </c>
      <c r="Y87" s="209">
        <v>0.08</v>
      </c>
      <c r="Z87" s="209">
        <v>0.08</v>
      </c>
      <c r="AA87" s="209">
        <v>0.08</v>
      </c>
      <c r="AB87" s="209">
        <v>0.08</v>
      </c>
      <c r="AC87" s="209">
        <v>0.1</v>
      </c>
      <c r="AD87" s="209">
        <v>0.1</v>
      </c>
      <c r="AE87" s="222" t="s">
        <v>969</v>
      </c>
      <c r="AF87" s="209">
        <v>0.08</v>
      </c>
      <c r="AG87" s="209">
        <f>+'Mayo 2017'!AG87+'Junio 2017'!AF87+'Julio 2017'!AF87+'Agosto 2017'!AF87+'Septiembre 2017'!AF87+AF87</f>
        <v>0.79999999999999993</v>
      </c>
      <c r="AH87" s="173" t="s">
        <v>971</v>
      </c>
    </row>
    <row r="88" spans="2:34" ht="78.75" x14ac:dyDescent="0.25">
      <c r="B88" s="222" t="s">
        <v>64</v>
      </c>
      <c r="C88" s="222" t="s">
        <v>65</v>
      </c>
      <c r="D88" s="222" t="s">
        <v>66</v>
      </c>
      <c r="E88" s="222" t="s">
        <v>67</v>
      </c>
      <c r="F88" s="222" t="s">
        <v>74</v>
      </c>
      <c r="G88" s="222" t="s">
        <v>313</v>
      </c>
      <c r="H88" s="222" t="s">
        <v>81</v>
      </c>
      <c r="I88" s="222" t="s">
        <v>318</v>
      </c>
      <c r="J88" s="222" t="s">
        <v>126</v>
      </c>
      <c r="K88" s="173" t="s">
        <v>334</v>
      </c>
      <c r="L88" s="173" t="s">
        <v>132</v>
      </c>
      <c r="M88" s="173" t="s">
        <v>73</v>
      </c>
      <c r="N88" s="160">
        <v>42552</v>
      </c>
      <c r="O88" s="160">
        <v>42735</v>
      </c>
      <c r="P88" s="173" t="s">
        <v>332</v>
      </c>
      <c r="Q88" s="222" t="s">
        <v>88</v>
      </c>
      <c r="R88" s="198">
        <v>0.02</v>
      </c>
      <c r="S88" s="209"/>
      <c r="T88" s="209"/>
      <c r="U88" s="209">
        <v>0.25</v>
      </c>
      <c r="V88" s="209"/>
      <c r="W88" s="209"/>
      <c r="X88" s="209">
        <v>0.25</v>
      </c>
      <c r="Y88" s="209"/>
      <c r="Z88" s="209"/>
      <c r="AA88" s="209">
        <v>0.25</v>
      </c>
      <c r="AB88" s="209"/>
      <c r="AC88" s="209"/>
      <c r="AD88" s="209">
        <v>0.25</v>
      </c>
      <c r="AE88" s="222" t="s">
        <v>969</v>
      </c>
      <c r="AF88" s="209">
        <v>0.1</v>
      </c>
      <c r="AG88" s="209">
        <f>+'Mayo 2017'!AG88+'Junio 2017'!AF88+'Julio 2017'!AF88+'Agosto 2017'!AF88+'Septiembre 2017'!AF88+AF88</f>
        <v>0.85</v>
      </c>
      <c r="AH88" s="173" t="s">
        <v>972</v>
      </c>
    </row>
    <row r="89" spans="2:34" ht="67.5" x14ac:dyDescent="0.25">
      <c r="B89" s="222" t="s">
        <v>64</v>
      </c>
      <c r="C89" s="222" t="s">
        <v>65</v>
      </c>
      <c r="D89" s="222" t="s">
        <v>66</v>
      </c>
      <c r="E89" s="222" t="s">
        <v>67</v>
      </c>
      <c r="F89" s="222" t="s">
        <v>68</v>
      </c>
      <c r="G89" s="222" t="s">
        <v>313</v>
      </c>
      <c r="H89" s="222" t="s">
        <v>81</v>
      </c>
      <c r="I89" s="222" t="s">
        <v>318</v>
      </c>
      <c r="J89" s="222" t="s">
        <v>127</v>
      </c>
      <c r="K89" s="173" t="s">
        <v>335</v>
      </c>
      <c r="L89" s="173" t="s">
        <v>133</v>
      </c>
      <c r="M89" s="173" t="s">
        <v>73</v>
      </c>
      <c r="N89" s="160">
        <v>42552</v>
      </c>
      <c r="O89" s="160">
        <v>42735</v>
      </c>
      <c r="P89" s="173" t="s">
        <v>332</v>
      </c>
      <c r="Q89" s="222" t="s">
        <v>129</v>
      </c>
      <c r="R89" s="198">
        <v>0</v>
      </c>
      <c r="S89" s="209">
        <v>0.08</v>
      </c>
      <c r="T89" s="209">
        <v>0.08</v>
      </c>
      <c r="U89" s="209">
        <v>0.08</v>
      </c>
      <c r="V89" s="209">
        <v>0.08</v>
      </c>
      <c r="W89" s="209">
        <v>0.08</v>
      </c>
      <c r="X89" s="209">
        <v>0.08</v>
      </c>
      <c r="Y89" s="209">
        <v>0.08</v>
      </c>
      <c r="Z89" s="209">
        <v>0.08</v>
      </c>
      <c r="AA89" s="209">
        <v>0.08</v>
      </c>
      <c r="AB89" s="209">
        <v>0.08</v>
      </c>
      <c r="AC89" s="209">
        <v>0.1</v>
      </c>
      <c r="AD89" s="209">
        <v>0.1</v>
      </c>
      <c r="AE89" s="222" t="s">
        <v>969</v>
      </c>
      <c r="AF89" s="209">
        <v>0.08</v>
      </c>
      <c r="AG89" s="209">
        <f>+'Mayo 2017'!AG89+'Junio 2017'!AF89+'Julio 2017'!AF89+'Agosto 2017'!AF89+'Septiembre 2017'!AF89+AF89</f>
        <v>0.79999999999999993</v>
      </c>
      <c r="AH89" s="173" t="s">
        <v>973</v>
      </c>
    </row>
    <row r="90" spans="2:34" x14ac:dyDescent="0.25">
      <c r="AF90" s="210"/>
      <c r="AG90" s="210"/>
    </row>
    <row r="91" spans="2:34" x14ac:dyDescent="0.25">
      <c r="AF91" s="210"/>
      <c r="AG91" s="210"/>
    </row>
    <row r="99" spans="20:20" x14ac:dyDescent="0.25">
      <c r="T99" s="218"/>
    </row>
  </sheetData>
  <mergeCells count="9">
    <mergeCell ref="J76:J77"/>
    <mergeCell ref="J79:J80"/>
    <mergeCell ref="J81:J85"/>
    <mergeCell ref="J30:J31"/>
    <mergeCell ref="J32:J33"/>
    <mergeCell ref="J34:J35"/>
    <mergeCell ref="J36:J38"/>
    <mergeCell ref="J43:J49"/>
    <mergeCell ref="J50:J5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DJ99"/>
  <sheetViews>
    <sheetView topLeftCell="AA1" zoomScale="82" zoomScaleNormal="82" workbookViewId="0">
      <selection activeCell="AH75" sqref="AH75"/>
    </sheetView>
  </sheetViews>
  <sheetFormatPr baseColWidth="10" defaultColWidth="11.42578125" defaultRowHeight="11.25" x14ac:dyDescent="0.25"/>
  <cols>
    <col min="1" max="1" width="1.7109375" style="208" customWidth="1"/>
    <col min="2" max="2" width="17.28515625" style="208" customWidth="1"/>
    <col min="3" max="3" width="32.7109375" style="208" customWidth="1"/>
    <col min="4" max="4" width="20" style="208" customWidth="1"/>
    <col min="5" max="5" width="23.85546875" style="208" customWidth="1"/>
    <col min="6" max="6" width="28.42578125" style="208" customWidth="1"/>
    <col min="7" max="7" width="31" style="208" customWidth="1"/>
    <col min="8" max="8" width="27.5703125" style="208" customWidth="1"/>
    <col min="9" max="9" width="26.28515625" style="208" customWidth="1"/>
    <col min="10" max="10" width="40.5703125" style="208" customWidth="1"/>
    <col min="11" max="11" width="47.140625" style="208" customWidth="1"/>
    <col min="12" max="12" width="32.5703125" style="208" customWidth="1"/>
    <col min="13" max="13" width="22" style="208" customWidth="1"/>
    <col min="14" max="14" width="15.85546875" style="217" customWidth="1"/>
    <col min="15" max="15" width="15.140625" style="217" customWidth="1"/>
    <col min="16" max="17" width="24.7109375" style="208" customWidth="1"/>
    <col min="18" max="18" width="9.42578125" style="208" customWidth="1"/>
    <col min="19" max="19" width="4.7109375" style="208" customWidth="1"/>
    <col min="20" max="20" width="3.85546875" style="208" customWidth="1"/>
    <col min="21" max="21" width="5.5703125" style="208" customWidth="1"/>
    <col min="22" max="22" width="6.5703125" style="208" customWidth="1"/>
    <col min="23" max="23" width="5.140625" style="208" customWidth="1"/>
    <col min="24" max="24" width="6.7109375" style="208" customWidth="1"/>
    <col min="25" max="25" width="5.85546875" style="208" customWidth="1"/>
    <col min="26" max="26" width="6.42578125" style="208" customWidth="1"/>
    <col min="27" max="29" width="5.85546875" style="208" customWidth="1"/>
    <col min="30" max="30" width="6.28515625" style="208" customWidth="1"/>
    <col min="31" max="31" width="11.85546875" style="208" customWidth="1"/>
    <col min="32" max="32" width="10" style="208" customWidth="1"/>
    <col min="33" max="33" width="9.140625" style="208" customWidth="1"/>
    <col min="34" max="34" width="96.5703125" style="208" customWidth="1"/>
    <col min="35" max="16384" width="11.42578125" style="208"/>
  </cols>
  <sheetData>
    <row r="1" spans="2:34 16327:16338" ht="56.25" x14ac:dyDescent="0.25">
      <c r="B1" s="105" t="s">
        <v>7</v>
      </c>
      <c r="C1" s="105" t="s">
        <v>8</v>
      </c>
      <c r="D1" s="105" t="s">
        <v>9</v>
      </c>
      <c r="E1" s="105" t="s">
        <v>10</v>
      </c>
      <c r="F1" s="105" t="s">
        <v>11</v>
      </c>
      <c r="G1" s="105" t="s">
        <v>12</v>
      </c>
      <c r="H1" s="105" t="s">
        <v>13</v>
      </c>
      <c r="I1" s="105" t="s">
        <v>14</v>
      </c>
      <c r="J1" s="105" t="s">
        <v>15</v>
      </c>
      <c r="K1" s="105" t="s">
        <v>16</v>
      </c>
      <c r="L1" s="105" t="s">
        <v>17</v>
      </c>
      <c r="M1" s="105" t="s">
        <v>18</v>
      </c>
      <c r="N1" s="105" t="s">
        <v>19</v>
      </c>
      <c r="O1" s="105" t="s">
        <v>20</v>
      </c>
      <c r="P1" s="105" t="s">
        <v>21</v>
      </c>
      <c r="Q1" s="105" t="s">
        <v>22</v>
      </c>
      <c r="R1" s="105" t="s">
        <v>23</v>
      </c>
      <c r="S1" s="105" t="s">
        <v>24</v>
      </c>
      <c r="T1" s="105" t="s">
        <v>25</v>
      </c>
      <c r="U1" s="105" t="s">
        <v>26</v>
      </c>
      <c r="V1" s="105" t="s">
        <v>27</v>
      </c>
      <c r="W1" s="105" t="s">
        <v>28</v>
      </c>
      <c r="X1" s="105" t="s">
        <v>29</v>
      </c>
      <c r="Y1" s="105" t="s">
        <v>30</v>
      </c>
      <c r="Z1" s="105" t="s">
        <v>31</v>
      </c>
      <c r="AA1" s="105" t="s">
        <v>32</v>
      </c>
      <c r="AB1" s="105" t="s">
        <v>33</v>
      </c>
      <c r="AC1" s="105" t="s">
        <v>34</v>
      </c>
      <c r="AD1" s="105" t="s">
        <v>35</v>
      </c>
      <c r="AE1" s="105" t="s">
        <v>36</v>
      </c>
      <c r="AF1" s="105" t="s">
        <v>37</v>
      </c>
      <c r="AG1" s="105" t="s">
        <v>38</v>
      </c>
      <c r="AH1" s="105" t="s">
        <v>39</v>
      </c>
      <c r="XCY1" s="230"/>
      <c r="XCZ1" s="230"/>
      <c r="XDA1" s="230"/>
      <c r="XDB1" s="230"/>
      <c r="XDC1" s="230"/>
      <c r="XDD1" s="230"/>
      <c r="XDE1" s="230"/>
      <c r="XDF1" s="230"/>
      <c r="XDG1" s="230"/>
      <c r="XDH1" s="230"/>
      <c r="XDI1" s="230"/>
      <c r="XDJ1" s="230"/>
    </row>
    <row r="2" spans="2:34 16327:16338" ht="409.5" x14ac:dyDescent="0.25">
      <c r="B2" s="226" t="s">
        <v>40</v>
      </c>
      <c r="C2" s="226" t="s">
        <v>41</v>
      </c>
      <c r="D2" s="226" t="s">
        <v>42</v>
      </c>
      <c r="E2" s="226" t="s">
        <v>43</v>
      </c>
      <c r="F2" s="226" t="s">
        <v>338</v>
      </c>
      <c r="G2" s="226" t="s">
        <v>306</v>
      </c>
      <c r="H2" s="226" t="s">
        <v>307</v>
      </c>
      <c r="I2" s="226" t="s">
        <v>308</v>
      </c>
      <c r="J2" s="226" t="s">
        <v>137</v>
      </c>
      <c r="K2" s="173" t="s">
        <v>138</v>
      </c>
      <c r="L2" s="173" t="s">
        <v>451</v>
      </c>
      <c r="M2" s="226" t="s">
        <v>44</v>
      </c>
      <c r="N2" s="160">
        <v>42767</v>
      </c>
      <c r="O2" s="160">
        <v>43070</v>
      </c>
      <c r="P2" s="226" t="s">
        <v>45</v>
      </c>
      <c r="Q2" s="226" t="s">
        <v>88</v>
      </c>
      <c r="R2" s="198">
        <v>0.01</v>
      </c>
      <c r="S2" s="209">
        <v>0.1</v>
      </c>
      <c r="T2" s="198">
        <v>0.2</v>
      </c>
      <c r="U2" s="198">
        <v>0.25</v>
      </c>
      <c r="V2" s="198">
        <v>0.05</v>
      </c>
      <c r="W2" s="198">
        <v>0.05</v>
      </c>
      <c r="X2" s="209">
        <v>0.05</v>
      </c>
      <c r="Y2" s="198">
        <v>0.05</v>
      </c>
      <c r="Z2" s="198">
        <v>0.05</v>
      </c>
      <c r="AA2" s="209">
        <v>0.05</v>
      </c>
      <c r="AB2" s="209">
        <v>0.05</v>
      </c>
      <c r="AC2" s="209">
        <v>0.05</v>
      </c>
      <c r="AD2" s="209">
        <v>0.05</v>
      </c>
      <c r="AE2" s="226" t="s">
        <v>1033</v>
      </c>
      <c r="AF2" s="209">
        <v>0.05</v>
      </c>
      <c r="AG2" s="209">
        <f>+'Mayo 2017'!AG2+'Junio 2017'!AF2+'Julio 2017'!AF2+'Agosto 2017'!AF2+'Septiembre 2017'!AF2+'Octubre 2017'!AF2+AF2</f>
        <v>0.9500000000000004</v>
      </c>
      <c r="AH2" s="173" t="s">
        <v>1065</v>
      </c>
    </row>
    <row r="3" spans="2:34 16327:16338" ht="326.25" x14ac:dyDescent="0.25">
      <c r="B3" s="226" t="s">
        <v>40</v>
      </c>
      <c r="C3" s="226" t="s">
        <v>41</v>
      </c>
      <c r="D3" s="226" t="s">
        <v>42</v>
      </c>
      <c r="E3" s="226" t="s">
        <v>43</v>
      </c>
      <c r="F3" s="226" t="s">
        <v>338</v>
      </c>
      <c r="G3" s="226" t="s">
        <v>302</v>
      </c>
      <c r="H3" s="226" t="s">
        <v>303</v>
      </c>
      <c r="I3" s="226" t="s">
        <v>304</v>
      </c>
      <c r="J3" s="226" t="s">
        <v>139</v>
      </c>
      <c r="K3" s="173" t="s">
        <v>453</v>
      </c>
      <c r="L3" s="173" t="s">
        <v>161</v>
      </c>
      <c r="M3" s="226" t="s">
        <v>44</v>
      </c>
      <c r="N3" s="160">
        <v>42745</v>
      </c>
      <c r="O3" s="160">
        <v>43100</v>
      </c>
      <c r="P3" s="226" t="s">
        <v>88</v>
      </c>
      <c r="Q3" s="226" t="s">
        <v>88</v>
      </c>
      <c r="R3" s="198">
        <v>0.01</v>
      </c>
      <c r="S3" s="209">
        <v>0.08</v>
      </c>
      <c r="T3" s="198">
        <v>0.08</v>
      </c>
      <c r="U3" s="198">
        <v>0.09</v>
      </c>
      <c r="V3" s="209">
        <v>0.08</v>
      </c>
      <c r="W3" s="198">
        <v>0.08</v>
      </c>
      <c r="X3" s="198">
        <v>0.09</v>
      </c>
      <c r="Y3" s="209">
        <v>0.08</v>
      </c>
      <c r="Z3" s="198">
        <v>0.08</v>
      </c>
      <c r="AA3" s="198">
        <v>0.09</v>
      </c>
      <c r="AB3" s="209">
        <v>0.08</v>
      </c>
      <c r="AC3" s="198">
        <v>0.08</v>
      </c>
      <c r="AD3" s="198">
        <v>0.09</v>
      </c>
      <c r="AE3" s="227" t="s">
        <v>1033</v>
      </c>
      <c r="AF3" s="209">
        <v>0.09</v>
      </c>
      <c r="AG3" s="209">
        <f>+'Mayo 2017'!AG3+'Junio 2017'!AF3+'Julio 2017'!AF3+'Agosto 2017'!AF3+'Septiembre 2017'!AF3+'Octubre 2017'!AF3+AF3</f>
        <v>0.92999999999999983</v>
      </c>
      <c r="AH3" s="173" t="s">
        <v>1066</v>
      </c>
    </row>
    <row r="4" spans="2:34 16327:16338" ht="409.5" x14ac:dyDescent="0.25">
      <c r="B4" s="226" t="s">
        <v>40</v>
      </c>
      <c r="C4" s="226" t="s">
        <v>41</v>
      </c>
      <c r="D4" s="226" t="s">
        <v>42</v>
      </c>
      <c r="E4" s="226" t="s">
        <v>43</v>
      </c>
      <c r="F4" s="226" t="s">
        <v>338</v>
      </c>
      <c r="G4" s="226" t="s">
        <v>302</v>
      </c>
      <c r="H4" s="226" t="s">
        <v>303</v>
      </c>
      <c r="I4" s="226" t="s">
        <v>304</v>
      </c>
      <c r="J4" s="226" t="s">
        <v>255</v>
      </c>
      <c r="K4" s="173" t="s">
        <v>140</v>
      </c>
      <c r="L4" s="173" t="s">
        <v>161</v>
      </c>
      <c r="M4" s="226" t="s">
        <v>44</v>
      </c>
      <c r="N4" s="160">
        <v>42745</v>
      </c>
      <c r="O4" s="160">
        <v>43100</v>
      </c>
      <c r="P4" s="226" t="s">
        <v>88</v>
      </c>
      <c r="Q4" s="226" t="s">
        <v>88</v>
      </c>
      <c r="R4" s="198">
        <v>0.01</v>
      </c>
      <c r="S4" s="209">
        <v>0.08</v>
      </c>
      <c r="T4" s="198">
        <v>0.08</v>
      </c>
      <c r="U4" s="198">
        <v>0.09</v>
      </c>
      <c r="V4" s="209">
        <v>0.08</v>
      </c>
      <c r="W4" s="198">
        <v>0.08</v>
      </c>
      <c r="X4" s="198">
        <v>0.09</v>
      </c>
      <c r="Y4" s="209">
        <v>0.08</v>
      </c>
      <c r="Z4" s="198">
        <v>0.08</v>
      </c>
      <c r="AA4" s="198">
        <v>0.09</v>
      </c>
      <c r="AB4" s="209">
        <v>0.08</v>
      </c>
      <c r="AC4" s="198">
        <v>0.08</v>
      </c>
      <c r="AD4" s="198">
        <v>0.09</v>
      </c>
      <c r="AE4" s="227" t="s">
        <v>1033</v>
      </c>
      <c r="AF4" s="209">
        <v>0.09</v>
      </c>
      <c r="AG4" s="209">
        <f>+'Mayo 2017'!AG4+'Junio 2017'!AF4+'Julio 2017'!AF4+'Agosto 2017'!AF4+'Septiembre 2017'!AF4+'Octubre 2017'!AF4+AF4</f>
        <v>0.92999999999999983</v>
      </c>
      <c r="AH4" s="173" t="s">
        <v>1067</v>
      </c>
    </row>
    <row r="5" spans="2:34 16327:16338" ht="180" x14ac:dyDescent="0.25">
      <c r="B5" s="226" t="s">
        <v>40</v>
      </c>
      <c r="C5" s="226" t="s">
        <v>41</v>
      </c>
      <c r="D5" s="226" t="s">
        <v>42</v>
      </c>
      <c r="E5" s="226" t="s">
        <v>43</v>
      </c>
      <c r="F5" s="226" t="s">
        <v>338</v>
      </c>
      <c r="G5" s="226" t="s">
        <v>302</v>
      </c>
      <c r="H5" s="226" t="s">
        <v>303</v>
      </c>
      <c r="I5" s="226" t="s">
        <v>304</v>
      </c>
      <c r="J5" s="226" t="s">
        <v>256</v>
      </c>
      <c r="K5" s="173" t="s">
        <v>456</v>
      </c>
      <c r="L5" s="173" t="s">
        <v>161</v>
      </c>
      <c r="M5" s="226" t="s">
        <v>44</v>
      </c>
      <c r="N5" s="160">
        <v>42745</v>
      </c>
      <c r="O5" s="160">
        <v>43100</v>
      </c>
      <c r="P5" s="226" t="s">
        <v>88</v>
      </c>
      <c r="Q5" s="226" t="s">
        <v>93</v>
      </c>
      <c r="R5" s="198">
        <v>0.02</v>
      </c>
      <c r="S5" s="209">
        <v>0.08</v>
      </c>
      <c r="T5" s="198">
        <v>0.08</v>
      </c>
      <c r="U5" s="198">
        <v>0.09</v>
      </c>
      <c r="V5" s="209">
        <v>0.08</v>
      </c>
      <c r="W5" s="198">
        <v>0.08</v>
      </c>
      <c r="X5" s="198">
        <v>0.09</v>
      </c>
      <c r="Y5" s="209">
        <v>0.08</v>
      </c>
      <c r="Z5" s="198">
        <v>0.08</v>
      </c>
      <c r="AA5" s="198">
        <v>0.09</v>
      </c>
      <c r="AB5" s="209">
        <v>0.08</v>
      </c>
      <c r="AC5" s="198">
        <v>0.08</v>
      </c>
      <c r="AD5" s="198">
        <v>0.09</v>
      </c>
      <c r="AE5" s="227" t="s">
        <v>1033</v>
      </c>
      <c r="AF5" s="209">
        <v>0.09</v>
      </c>
      <c r="AG5" s="209">
        <f>+'Mayo 2017'!AG5+'Junio 2017'!AF5+'Julio 2017'!AF5+'Agosto 2017'!AF5+'Septiembre 2017'!AF5+'Octubre 2017'!AF5+AF5</f>
        <v>0.92999999999999983</v>
      </c>
      <c r="AH5" s="173" t="s">
        <v>1068</v>
      </c>
    </row>
    <row r="6" spans="2:34 16327:16338" ht="45" x14ac:dyDescent="0.25">
      <c r="B6" s="226" t="s">
        <v>40</v>
      </c>
      <c r="C6" s="226" t="s">
        <v>41</v>
      </c>
      <c r="D6" s="226" t="s">
        <v>42</v>
      </c>
      <c r="E6" s="226" t="s">
        <v>43</v>
      </c>
      <c r="F6" s="226" t="s">
        <v>338</v>
      </c>
      <c r="G6" s="226" t="s">
        <v>302</v>
      </c>
      <c r="H6" s="226" t="s">
        <v>303</v>
      </c>
      <c r="I6" s="226" t="s">
        <v>304</v>
      </c>
      <c r="J6" s="226" t="s">
        <v>141</v>
      </c>
      <c r="K6" s="173" t="s">
        <v>142</v>
      </c>
      <c r="L6" s="173" t="s">
        <v>160</v>
      </c>
      <c r="M6" s="226" t="s">
        <v>44</v>
      </c>
      <c r="N6" s="160">
        <v>42887</v>
      </c>
      <c r="O6" s="160">
        <v>43100</v>
      </c>
      <c r="P6" s="226" t="s">
        <v>88</v>
      </c>
      <c r="Q6" s="226" t="s">
        <v>88</v>
      </c>
      <c r="R6" s="198">
        <v>0</v>
      </c>
      <c r="S6" s="209">
        <v>0.08</v>
      </c>
      <c r="T6" s="198">
        <v>0.08</v>
      </c>
      <c r="U6" s="198">
        <v>0.09</v>
      </c>
      <c r="V6" s="198">
        <v>0.08</v>
      </c>
      <c r="W6" s="198">
        <v>0.08</v>
      </c>
      <c r="X6" s="209">
        <v>0.09</v>
      </c>
      <c r="Y6" s="198">
        <v>0.08</v>
      </c>
      <c r="Z6" s="198">
        <v>0.08</v>
      </c>
      <c r="AA6" s="209">
        <v>0.09</v>
      </c>
      <c r="AB6" s="209">
        <v>0.08</v>
      </c>
      <c r="AC6" s="209">
        <v>0.08</v>
      </c>
      <c r="AD6" s="209">
        <v>0.09</v>
      </c>
      <c r="AE6" s="227" t="s">
        <v>1033</v>
      </c>
      <c r="AF6" s="209">
        <v>0.09</v>
      </c>
      <c r="AG6" s="209">
        <f>+'Mayo 2017'!AG6+'Junio 2017'!AF6+'Julio 2017'!AF6+'Agosto 2017'!AF6+'Septiembre 2017'!AF6+'Octubre 2017'!AF6+AF6</f>
        <v>0.92999999999999983</v>
      </c>
      <c r="AH6" s="173" t="s">
        <v>1069</v>
      </c>
    </row>
    <row r="7" spans="2:34 16327:16338" ht="409.5" x14ac:dyDescent="0.25">
      <c r="B7" s="226" t="s">
        <v>40</v>
      </c>
      <c r="C7" s="226" t="s">
        <v>41</v>
      </c>
      <c r="D7" s="226" t="s">
        <v>42</v>
      </c>
      <c r="E7" s="226" t="s">
        <v>43</v>
      </c>
      <c r="F7" s="226" t="s">
        <v>338</v>
      </c>
      <c r="G7" s="226" t="s">
        <v>302</v>
      </c>
      <c r="H7" s="226" t="s">
        <v>303</v>
      </c>
      <c r="I7" s="226" t="s">
        <v>304</v>
      </c>
      <c r="J7" s="226" t="s">
        <v>143</v>
      </c>
      <c r="K7" s="173" t="s">
        <v>459</v>
      </c>
      <c r="L7" s="173" t="s">
        <v>213</v>
      </c>
      <c r="M7" s="226" t="s">
        <v>44</v>
      </c>
      <c r="N7" s="160">
        <v>42736</v>
      </c>
      <c r="O7" s="160">
        <v>43100</v>
      </c>
      <c r="P7" s="226" t="s">
        <v>88</v>
      </c>
      <c r="Q7" s="226" t="s">
        <v>93</v>
      </c>
      <c r="R7" s="198">
        <v>1.4999999999999999E-2</v>
      </c>
      <c r="S7" s="209">
        <v>0.08</v>
      </c>
      <c r="T7" s="198">
        <v>0.08</v>
      </c>
      <c r="U7" s="198">
        <v>0.09</v>
      </c>
      <c r="V7" s="198">
        <v>0.08</v>
      </c>
      <c r="W7" s="198">
        <v>0.08</v>
      </c>
      <c r="X7" s="209">
        <v>0.09</v>
      </c>
      <c r="Y7" s="198">
        <v>0.08</v>
      </c>
      <c r="Z7" s="198">
        <v>0.08</v>
      </c>
      <c r="AA7" s="209">
        <v>0.09</v>
      </c>
      <c r="AB7" s="209">
        <v>0.08</v>
      </c>
      <c r="AC7" s="209">
        <v>0.08</v>
      </c>
      <c r="AD7" s="209">
        <v>0.09</v>
      </c>
      <c r="AE7" s="227" t="s">
        <v>1033</v>
      </c>
      <c r="AF7" s="209">
        <v>0.09</v>
      </c>
      <c r="AG7" s="209">
        <f>+'Mayo 2017'!AG7+'Junio 2017'!AF7+'Julio 2017'!AF7+'Agosto 2017'!AF7+'Septiembre 2017'!AF7+'Octubre 2017'!AF7+AF7</f>
        <v>0.92999999999999983</v>
      </c>
      <c r="AH7" s="173" t="s">
        <v>1070</v>
      </c>
    </row>
    <row r="8" spans="2:34 16327:16338" ht="56.25" x14ac:dyDescent="0.25">
      <c r="B8" s="226" t="s">
        <v>40</v>
      </c>
      <c r="C8" s="226" t="s">
        <v>41</v>
      </c>
      <c r="D8" s="226" t="s">
        <v>42</v>
      </c>
      <c r="E8" s="226" t="s">
        <v>43</v>
      </c>
      <c r="F8" s="226" t="s">
        <v>338</v>
      </c>
      <c r="G8" s="226" t="s">
        <v>302</v>
      </c>
      <c r="H8" s="226" t="s">
        <v>303</v>
      </c>
      <c r="I8" s="226" t="s">
        <v>304</v>
      </c>
      <c r="J8" s="226" t="s">
        <v>144</v>
      </c>
      <c r="K8" s="173" t="s">
        <v>461</v>
      </c>
      <c r="L8" s="173" t="s">
        <v>214</v>
      </c>
      <c r="M8" s="226" t="s">
        <v>44</v>
      </c>
      <c r="N8" s="160">
        <v>42856</v>
      </c>
      <c r="O8" s="160">
        <v>43070</v>
      </c>
      <c r="P8" s="226" t="s">
        <v>45</v>
      </c>
      <c r="Q8" s="226" t="s">
        <v>88</v>
      </c>
      <c r="R8" s="198">
        <v>0.01</v>
      </c>
      <c r="S8" s="209"/>
      <c r="T8" s="198"/>
      <c r="U8" s="198"/>
      <c r="V8" s="198"/>
      <c r="W8" s="198">
        <v>0.13</v>
      </c>
      <c r="X8" s="209">
        <v>0.12</v>
      </c>
      <c r="Y8" s="198">
        <v>0.13</v>
      </c>
      <c r="Z8" s="198">
        <v>0.12</v>
      </c>
      <c r="AA8" s="209">
        <v>0.13</v>
      </c>
      <c r="AB8" s="209">
        <v>0.12</v>
      </c>
      <c r="AC8" s="209">
        <v>0.13</v>
      </c>
      <c r="AD8" s="209">
        <v>0.12</v>
      </c>
      <c r="AE8" s="227" t="s">
        <v>1033</v>
      </c>
      <c r="AF8" s="209">
        <v>0.13</v>
      </c>
      <c r="AG8" s="209">
        <f>+'Mayo 2017'!AG8+'Junio 2017'!AF8+'Julio 2017'!AF8+'Agosto 2017'!AF8+'Septiembre 2017'!AF8+'Octubre 2017'!AF8+AF8</f>
        <v>0.9</v>
      </c>
      <c r="AH8" s="173" t="s">
        <v>1071</v>
      </c>
    </row>
    <row r="9" spans="2:34 16327:16338" ht="45" x14ac:dyDescent="0.25">
      <c r="B9" s="226" t="s">
        <v>40</v>
      </c>
      <c r="C9" s="226" t="s">
        <v>41</v>
      </c>
      <c r="D9" s="226" t="s">
        <v>42</v>
      </c>
      <c r="E9" s="226" t="s">
        <v>43</v>
      </c>
      <c r="F9" s="226" t="s">
        <v>338</v>
      </c>
      <c r="G9" s="226" t="s">
        <v>302</v>
      </c>
      <c r="H9" s="226" t="s">
        <v>303</v>
      </c>
      <c r="I9" s="226" t="s">
        <v>304</v>
      </c>
      <c r="J9" s="226" t="s">
        <v>145</v>
      </c>
      <c r="K9" s="173" t="s">
        <v>146</v>
      </c>
      <c r="L9" s="173" t="s">
        <v>161</v>
      </c>
      <c r="M9" s="226" t="s">
        <v>44</v>
      </c>
      <c r="N9" s="160">
        <v>42745</v>
      </c>
      <c r="O9" s="160">
        <v>43100</v>
      </c>
      <c r="P9" s="226" t="s">
        <v>88</v>
      </c>
      <c r="Q9" s="226" t="s">
        <v>88</v>
      </c>
      <c r="R9" s="198">
        <v>0.01</v>
      </c>
      <c r="S9" s="209">
        <v>0.08</v>
      </c>
      <c r="T9" s="198">
        <v>0.08</v>
      </c>
      <c r="U9" s="198">
        <v>0.09</v>
      </c>
      <c r="V9" s="209">
        <v>0.08</v>
      </c>
      <c r="W9" s="198">
        <v>0.08</v>
      </c>
      <c r="X9" s="198">
        <v>0.09</v>
      </c>
      <c r="Y9" s="209">
        <v>0.08</v>
      </c>
      <c r="Z9" s="198">
        <v>0.08</v>
      </c>
      <c r="AA9" s="198">
        <v>0.09</v>
      </c>
      <c r="AB9" s="209">
        <v>0.08</v>
      </c>
      <c r="AC9" s="198">
        <v>0.08</v>
      </c>
      <c r="AD9" s="198">
        <v>0.09</v>
      </c>
      <c r="AE9" s="227" t="s">
        <v>1033</v>
      </c>
      <c r="AF9" s="209">
        <v>0.09</v>
      </c>
      <c r="AG9" s="209">
        <f>+'Mayo 2017'!AG9+'Junio 2017'!AF9+'Julio 2017'!AF9+'Agosto 2017'!AF9+'Septiembre 2017'!AF9+'Octubre 2017'!AF9+AF9</f>
        <v>0.92999999999999983</v>
      </c>
      <c r="AH9" s="173" t="s">
        <v>475</v>
      </c>
    </row>
    <row r="10" spans="2:34 16327:16338" ht="90" x14ac:dyDescent="0.25">
      <c r="B10" s="226" t="s">
        <v>40</v>
      </c>
      <c r="C10" s="226" t="s">
        <v>41</v>
      </c>
      <c r="D10" s="226" t="s">
        <v>42</v>
      </c>
      <c r="E10" s="226" t="s">
        <v>43</v>
      </c>
      <c r="F10" s="226" t="s">
        <v>338</v>
      </c>
      <c r="G10" s="226" t="s">
        <v>302</v>
      </c>
      <c r="H10" s="226" t="s">
        <v>303</v>
      </c>
      <c r="I10" s="226" t="s">
        <v>304</v>
      </c>
      <c r="J10" s="226" t="s">
        <v>147</v>
      </c>
      <c r="K10" s="173" t="s">
        <v>464</v>
      </c>
      <c r="L10" s="173" t="s">
        <v>157</v>
      </c>
      <c r="M10" s="226" t="s">
        <v>44</v>
      </c>
      <c r="N10" s="160">
        <v>42736</v>
      </c>
      <c r="O10" s="160">
        <v>42887</v>
      </c>
      <c r="P10" s="226" t="s">
        <v>148</v>
      </c>
      <c r="Q10" s="226" t="s">
        <v>149</v>
      </c>
      <c r="R10" s="198">
        <v>0</v>
      </c>
      <c r="S10" s="209">
        <v>0.14000000000000001</v>
      </c>
      <c r="T10" s="198">
        <v>0.14000000000000001</v>
      </c>
      <c r="U10" s="198">
        <v>0.14000000000000001</v>
      </c>
      <c r="V10" s="209">
        <v>0.14000000000000001</v>
      </c>
      <c r="W10" s="209">
        <v>0.14000000000000001</v>
      </c>
      <c r="X10" s="209">
        <v>0.15</v>
      </c>
      <c r="Y10" s="209">
        <v>0.15</v>
      </c>
      <c r="Z10" s="198"/>
      <c r="AA10" s="209"/>
      <c r="AB10" s="209"/>
      <c r="AC10" s="209"/>
      <c r="AD10" s="209"/>
      <c r="AE10" s="227" t="s">
        <v>1033</v>
      </c>
      <c r="AF10" s="209"/>
      <c r="AG10" s="209">
        <f>+'Mayo 2017'!AG10+'Junio 2017'!AF10+'Julio 2017'!AF10+'Agosto 2017'!AF10+'Septiembre 2017'!AF10+'Octubre 2017'!AF10+AF10</f>
        <v>1</v>
      </c>
      <c r="AH10" s="173" t="s">
        <v>1072</v>
      </c>
    </row>
    <row r="11" spans="2:34 16327:16338" ht="45" x14ac:dyDescent="0.25">
      <c r="B11" s="226" t="s">
        <v>40</v>
      </c>
      <c r="C11" s="226" t="s">
        <v>41</v>
      </c>
      <c r="D11" s="226" t="s">
        <v>42</v>
      </c>
      <c r="E11" s="226" t="s">
        <v>43</v>
      </c>
      <c r="F11" s="226" t="s">
        <v>338</v>
      </c>
      <c r="G11" s="226" t="s">
        <v>302</v>
      </c>
      <c r="H11" s="226" t="s">
        <v>303</v>
      </c>
      <c r="I11" s="226" t="s">
        <v>304</v>
      </c>
      <c r="J11" s="226" t="s">
        <v>150</v>
      </c>
      <c r="K11" s="173" t="s">
        <v>151</v>
      </c>
      <c r="L11" s="173" t="s">
        <v>158</v>
      </c>
      <c r="M11" s="226" t="s">
        <v>44</v>
      </c>
      <c r="N11" s="160">
        <v>42736</v>
      </c>
      <c r="O11" s="160">
        <v>42840</v>
      </c>
      <c r="P11" s="226" t="s">
        <v>152</v>
      </c>
      <c r="Q11" s="226" t="s">
        <v>153</v>
      </c>
      <c r="R11" s="198">
        <v>0.02</v>
      </c>
      <c r="S11" s="209">
        <v>0.25</v>
      </c>
      <c r="T11" s="198">
        <v>0.25</v>
      </c>
      <c r="U11" s="198">
        <v>0.25</v>
      </c>
      <c r="V11" s="198">
        <v>0.25</v>
      </c>
      <c r="W11" s="198"/>
      <c r="X11" s="209"/>
      <c r="Y11" s="198"/>
      <c r="Z11" s="198"/>
      <c r="AA11" s="209"/>
      <c r="AB11" s="209"/>
      <c r="AC11" s="209"/>
      <c r="AD11" s="209"/>
      <c r="AE11" s="227" t="s">
        <v>1033</v>
      </c>
      <c r="AF11" s="209"/>
      <c r="AG11" s="209">
        <f>+'Mayo 2017'!AG11+'Junio 2017'!AF11+'Julio 2017'!AF11+'Agosto 2017'!AF11+'Septiembre 2017'!AF11+'Octubre 2017'!AF11+AF11</f>
        <v>1</v>
      </c>
      <c r="AH11" s="173"/>
    </row>
    <row r="12" spans="2:34 16327:16338" ht="67.5" x14ac:dyDescent="0.25">
      <c r="B12" s="226" t="s">
        <v>40</v>
      </c>
      <c r="C12" s="226" t="s">
        <v>41</v>
      </c>
      <c r="D12" s="226" t="s">
        <v>42</v>
      </c>
      <c r="E12" s="226" t="s">
        <v>43</v>
      </c>
      <c r="F12" s="226" t="s">
        <v>338</v>
      </c>
      <c r="G12" s="226" t="s">
        <v>302</v>
      </c>
      <c r="H12" s="226" t="s">
        <v>303</v>
      </c>
      <c r="I12" s="226" t="s">
        <v>304</v>
      </c>
      <c r="J12" s="226" t="s">
        <v>154</v>
      </c>
      <c r="K12" s="173" t="s">
        <v>155</v>
      </c>
      <c r="L12" s="173" t="s">
        <v>159</v>
      </c>
      <c r="M12" s="226" t="s">
        <v>44</v>
      </c>
      <c r="N12" s="160">
        <v>42840</v>
      </c>
      <c r="O12" s="160">
        <v>42948</v>
      </c>
      <c r="P12" s="226" t="s">
        <v>156</v>
      </c>
      <c r="Q12" s="226" t="s">
        <v>88</v>
      </c>
      <c r="R12" s="198">
        <v>0.03</v>
      </c>
      <c r="S12" s="209"/>
      <c r="T12" s="198"/>
      <c r="U12" s="198"/>
      <c r="V12" s="198"/>
      <c r="W12" s="209">
        <v>0.25</v>
      </c>
      <c r="X12" s="198">
        <v>0.25</v>
      </c>
      <c r="Y12" s="198">
        <v>0.25</v>
      </c>
      <c r="Z12" s="198">
        <v>0.25</v>
      </c>
      <c r="AA12" s="209"/>
      <c r="AB12" s="209"/>
      <c r="AC12" s="209"/>
      <c r="AD12" s="209"/>
      <c r="AE12" s="227" t="s">
        <v>1033</v>
      </c>
      <c r="AF12" s="209"/>
      <c r="AG12" s="209">
        <f>+'Mayo 2017'!AG12+'Junio 2017'!AF12+'Julio 2017'!AF12+'Agosto 2017'!AF12+'Septiembre 2017'!AF12+'Octubre 2017'!AF12+AF12</f>
        <v>1</v>
      </c>
      <c r="AH12" s="173"/>
    </row>
    <row r="13" spans="2:34 16327:16338" ht="67.5" x14ac:dyDescent="0.25">
      <c r="B13" s="226" t="s">
        <v>40</v>
      </c>
      <c r="C13" s="226" t="s">
        <v>41</v>
      </c>
      <c r="D13" s="226" t="s">
        <v>42</v>
      </c>
      <c r="E13" s="226" t="s">
        <v>43</v>
      </c>
      <c r="F13" s="226" t="s">
        <v>51</v>
      </c>
      <c r="G13" s="226" t="s">
        <v>302</v>
      </c>
      <c r="H13" s="226" t="s">
        <v>303</v>
      </c>
      <c r="I13" s="226" t="s">
        <v>304</v>
      </c>
      <c r="J13" s="173" t="s">
        <v>215</v>
      </c>
      <c r="K13" s="173" t="s">
        <v>219</v>
      </c>
      <c r="L13" s="173" t="s">
        <v>216</v>
      </c>
      <c r="M13" s="226" t="s">
        <v>48</v>
      </c>
      <c r="N13" s="160">
        <v>42737</v>
      </c>
      <c r="O13" s="160">
        <v>42767</v>
      </c>
      <c r="P13" s="173" t="s">
        <v>96</v>
      </c>
      <c r="Q13" s="226" t="s">
        <v>218</v>
      </c>
      <c r="R13" s="198">
        <v>0.02</v>
      </c>
      <c r="S13" s="209">
        <v>0.5</v>
      </c>
      <c r="T13" s="198"/>
      <c r="U13" s="198"/>
      <c r="V13" s="198"/>
      <c r="W13" s="198"/>
      <c r="X13" s="209"/>
      <c r="Y13" s="198"/>
      <c r="Z13" s="198"/>
      <c r="AA13" s="209"/>
      <c r="AB13" s="209">
        <v>0.1</v>
      </c>
      <c r="AC13" s="209">
        <v>0.1</v>
      </c>
      <c r="AD13" s="209">
        <v>0.3</v>
      </c>
      <c r="AE13" s="227" t="s">
        <v>1033</v>
      </c>
      <c r="AF13" s="209">
        <v>0.05</v>
      </c>
      <c r="AG13" s="209">
        <f>+'Mayo 2017'!AG13+'Junio 2017'!AF13+'Julio 2017'!AF13+'Agosto 2017'!AF13+'Septiembre 2017'!AF13+'Octubre 2017'!AF13+AF13</f>
        <v>0.90000000000000013</v>
      </c>
      <c r="AH13" s="173" t="s">
        <v>1053</v>
      </c>
    </row>
    <row r="14" spans="2:34 16327:16338" ht="45" x14ac:dyDescent="0.25">
      <c r="B14" s="226" t="s">
        <v>40</v>
      </c>
      <c r="C14" s="226" t="s">
        <v>41</v>
      </c>
      <c r="D14" s="226" t="s">
        <v>42</v>
      </c>
      <c r="E14" s="226" t="s">
        <v>43</v>
      </c>
      <c r="F14" s="226" t="s">
        <v>51</v>
      </c>
      <c r="G14" s="226" t="s">
        <v>302</v>
      </c>
      <c r="H14" s="226" t="s">
        <v>303</v>
      </c>
      <c r="I14" s="226" t="s">
        <v>304</v>
      </c>
      <c r="J14" s="173" t="s">
        <v>368</v>
      </c>
      <c r="K14" s="173" t="s">
        <v>369</v>
      </c>
      <c r="L14" s="173" t="s">
        <v>217</v>
      </c>
      <c r="M14" s="226" t="s">
        <v>48</v>
      </c>
      <c r="N14" s="160">
        <v>42768</v>
      </c>
      <c r="O14" s="160">
        <v>42860</v>
      </c>
      <c r="P14" s="173" t="s">
        <v>45</v>
      </c>
      <c r="Q14" s="226" t="s">
        <v>218</v>
      </c>
      <c r="R14" s="198">
        <v>0.03</v>
      </c>
      <c r="S14" s="209"/>
      <c r="T14" s="198">
        <v>0.35</v>
      </c>
      <c r="U14" s="198">
        <v>0.35</v>
      </c>
      <c r="V14" s="198">
        <v>0.3</v>
      </c>
      <c r="W14" s="198"/>
      <c r="X14" s="209"/>
      <c r="Y14" s="198"/>
      <c r="Z14" s="198"/>
      <c r="AA14" s="209"/>
      <c r="AB14" s="209"/>
      <c r="AC14" s="209"/>
      <c r="AD14" s="209"/>
      <c r="AE14" s="227" t="s">
        <v>1033</v>
      </c>
      <c r="AF14" s="209">
        <v>0</v>
      </c>
      <c r="AG14" s="209">
        <f>+'Mayo 2017'!AG14+'Junio 2017'!AF14+'Julio 2017'!AF14+'Agosto 2017'!AF14+'Septiembre 2017'!AF14+'Octubre 2017'!AF14+AF14</f>
        <v>1</v>
      </c>
      <c r="AH14" s="173" t="s">
        <v>894</v>
      </c>
    </row>
    <row r="15" spans="2:34 16327:16338" ht="45" x14ac:dyDescent="0.25">
      <c r="B15" s="226" t="s">
        <v>40</v>
      </c>
      <c r="C15" s="226" t="s">
        <v>41</v>
      </c>
      <c r="D15" s="226" t="s">
        <v>42</v>
      </c>
      <c r="E15" s="226" t="s">
        <v>43</v>
      </c>
      <c r="F15" s="226" t="s">
        <v>47</v>
      </c>
      <c r="G15" s="226" t="s">
        <v>302</v>
      </c>
      <c r="H15" s="226" t="s">
        <v>303</v>
      </c>
      <c r="I15" s="226" t="s">
        <v>304</v>
      </c>
      <c r="J15" s="173" t="s">
        <v>220</v>
      </c>
      <c r="K15" s="173" t="s">
        <v>371</v>
      </c>
      <c r="L15" s="173" t="s">
        <v>221</v>
      </c>
      <c r="M15" s="226" t="s">
        <v>48</v>
      </c>
      <c r="N15" s="160">
        <v>42747</v>
      </c>
      <c r="O15" s="160">
        <v>42786</v>
      </c>
      <c r="P15" s="173" t="s">
        <v>96</v>
      </c>
      <c r="Q15" s="226" t="s">
        <v>222</v>
      </c>
      <c r="R15" s="198">
        <v>0.02</v>
      </c>
      <c r="S15" s="209">
        <v>0.1</v>
      </c>
      <c r="T15" s="198">
        <v>0.2</v>
      </c>
      <c r="U15" s="198">
        <v>0.2</v>
      </c>
      <c r="V15" s="198"/>
      <c r="W15" s="198"/>
      <c r="X15" s="209"/>
      <c r="Y15" s="198">
        <v>0.5</v>
      </c>
      <c r="Z15" s="198"/>
      <c r="AA15" s="209"/>
      <c r="AB15" s="209"/>
      <c r="AC15" s="209"/>
      <c r="AD15" s="209"/>
      <c r="AE15" s="227" t="s">
        <v>1033</v>
      </c>
      <c r="AF15" s="209">
        <v>0.05</v>
      </c>
      <c r="AG15" s="209">
        <f>+'Mayo 2017'!AG15+'Junio 2017'!AF15+'Julio 2017'!AF15+'Agosto 2017'!AF15+'Septiembre 2017'!AF15+'Octubre 2017'!AF15+AF15</f>
        <v>0.70000000000000018</v>
      </c>
      <c r="AH15" s="173" t="s">
        <v>1054</v>
      </c>
    </row>
    <row r="16" spans="2:34 16327:16338" ht="67.5" x14ac:dyDescent="0.25">
      <c r="B16" s="226" t="s">
        <v>40</v>
      </c>
      <c r="C16" s="226" t="s">
        <v>41</v>
      </c>
      <c r="D16" s="226" t="s">
        <v>42</v>
      </c>
      <c r="E16" s="226" t="s">
        <v>43</v>
      </c>
      <c r="F16" s="226" t="s">
        <v>47</v>
      </c>
      <c r="G16" s="226" t="s">
        <v>302</v>
      </c>
      <c r="H16" s="226" t="s">
        <v>303</v>
      </c>
      <c r="I16" s="226" t="s">
        <v>304</v>
      </c>
      <c r="J16" s="173" t="s">
        <v>224</v>
      </c>
      <c r="K16" s="173" t="s">
        <v>720</v>
      </c>
      <c r="L16" s="173" t="s">
        <v>216</v>
      </c>
      <c r="M16" s="226" t="s">
        <v>48</v>
      </c>
      <c r="N16" s="160">
        <v>42887</v>
      </c>
      <c r="O16" s="160">
        <v>43100</v>
      </c>
      <c r="P16" s="173" t="s">
        <v>226</v>
      </c>
      <c r="Q16" s="226" t="s">
        <v>88</v>
      </c>
      <c r="R16" s="198">
        <v>0.01</v>
      </c>
      <c r="S16" s="209"/>
      <c r="T16" s="198"/>
      <c r="U16" s="198"/>
      <c r="V16" s="198"/>
      <c r="W16" s="198"/>
      <c r="X16" s="209">
        <v>0.1</v>
      </c>
      <c r="Y16" s="198">
        <v>0.1</v>
      </c>
      <c r="Z16" s="198">
        <v>0.1</v>
      </c>
      <c r="AA16" s="209">
        <v>0.1</v>
      </c>
      <c r="AB16" s="209">
        <v>0.2</v>
      </c>
      <c r="AC16" s="209">
        <v>0.2</v>
      </c>
      <c r="AD16" s="209">
        <v>0.2</v>
      </c>
      <c r="AE16" s="227" t="s">
        <v>1033</v>
      </c>
      <c r="AF16" s="209">
        <v>0.1</v>
      </c>
      <c r="AG16" s="209">
        <f>+'Mayo 2017'!AG16+'Junio 2017'!AF16+'Julio 2017'!AF16+'Agosto 2017'!AF16+'Septiembre 2017'!AF16+'Octubre 2017'!AF16+AF16</f>
        <v>0.65</v>
      </c>
      <c r="AH16" s="173" t="s">
        <v>1055</v>
      </c>
    </row>
    <row r="17" spans="2:34" ht="67.5" x14ac:dyDescent="0.25">
      <c r="B17" s="226" t="s">
        <v>40</v>
      </c>
      <c r="C17" s="226" t="s">
        <v>41</v>
      </c>
      <c r="D17" s="226" t="s">
        <v>42</v>
      </c>
      <c r="E17" s="226" t="s">
        <v>43</v>
      </c>
      <c r="F17" s="226" t="s">
        <v>47</v>
      </c>
      <c r="G17" s="226" t="s">
        <v>302</v>
      </c>
      <c r="H17" s="226" t="s">
        <v>303</v>
      </c>
      <c r="I17" s="226" t="s">
        <v>304</v>
      </c>
      <c r="J17" s="109" t="s">
        <v>224</v>
      </c>
      <c r="K17" s="173" t="s">
        <v>225</v>
      </c>
      <c r="L17" s="173" t="s">
        <v>257</v>
      </c>
      <c r="M17" s="226" t="s">
        <v>48</v>
      </c>
      <c r="N17" s="160">
        <v>43070</v>
      </c>
      <c r="O17" s="160">
        <v>43100</v>
      </c>
      <c r="P17" s="173" t="s">
        <v>226</v>
      </c>
      <c r="Q17" s="226" t="s">
        <v>88</v>
      </c>
      <c r="R17" s="198">
        <v>0.01</v>
      </c>
      <c r="S17" s="226"/>
      <c r="T17" s="211"/>
      <c r="U17" s="211"/>
      <c r="V17" s="211"/>
      <c r="W17" s="211"/>
      <c r="X17" s="226"/>
      <c r="Y17" s="211"/>
      <c r="Z17" s="198"/>
      <c r="AA17" s="209"/>
      <c r="AB17" s="209"/>
      <c r="AC17" s="209"/>
      <c r="AD17" s="209">
        <v>1</v>
      </c>
      <c r="AE17" s="227" t="s">
        <v>1033</v>
      </c>
      <c r="AF17" s="209">
        <v>0</v>
      </c>
      <c r="AG17" s="209">
        <f>+'Mayo 2017'!AG17+'Junio 2017'!AF17+'Julio 2017'!AF17+'Agosto 2017'!AF17+'Septiembre 2017'!AF17+'Octubre 2017'!AF17+AF17</f>
        <v>0.05</v>
      </c>
      <c r="AH17" s="173" t="s">
        <v>1056</v>
      </c>
    </row>
    <row r="18" spans="2:34" ht="56.25" x14ac:dyDescent="0.25">
      <c r="B18" s="226" t="s">
        <v>40</v>
      </c>
      <c r="C18" s="226" t="s">
        <v>41</v>
      </c>
      <c r="D18" s="226" t="s">
        <v>42</v>
      </c>
      <c r="E18" s="226" t="s">
        <v>43</v>
      </c>
      <c r="F18" s="226" t="s">
        <v>47</v>
      </c>
      <c r="G18" s="226" t="s">
        <v>306</v>
      </c>
      <c r="H18" s="226" t="s">
        <v>307</v>
      </c>
      <c r="I18" s="226" t="s">
        <v>308</v>
      </c>
      <c r="J18" s="173" t="s">
        <v>227</v>
      </c>
      <c r="K18" s="173" t="s">
        <v>500</v>
      </c>
      <c r="L18" s="173" t="s">
        <v>229</v>
      </c>
      <c r="M18" s="226" t="s">
        <v>48</v>
      </c>
      <c r="N18" s="160">
        <v>42794</v>
      </c>
      <c r="O18" s="160">
        <v>43100</v>
      </c>
      <c r="P18" s="173" t="s">
        <v>49</v>
      </c>
      <c r="Q18" s="226" t="s">
        <v>230</v>
      </c>
      <c r="R18" s="198">
        <v>0.02</v>
      </c>
      <c r="S18" s="209"/>
      <c r="T18" s="198">
        <v>0.1</v>
      </c>
      <c r="U18" s="198"/>
      <c r="V18" s="198">
        <v>0.2</v>
      </c>
      <c r="W18" s="198"/>
      <c r="X18" s="209">
        <v>0.2</v>
      </c>
      <c r="Y18" s="198"/>
      <c r="Z18" s="198">
        <v>0.2</v>
      </c>
      <c r="AA18" s="209">
        <v>0.1</v>
      </c>
      <c r="AB18" s="209"/>
      <c r="AC18" s="209"/>
      <c r="AD18" s="209">
        <v>0.2</v>
      </c>
      <c r="AE18" s="227" t="s">
        <v>1033</v>
      </c>
      <c r="AF18" s="209">
        <v>0.05</v>
      </c>
      <c r="AG18" s="209">
        <f>+'Mayo 2017'!AG18+'Junio 2017'!AF18+'Julio 2017'!AF18+'Agosto 2017'!AF18+'Septiembre 2017'!AF18+'Octubre 2017'!AF18+AF18</f>
        <v>0.90000000000000013</v>
      </c>
      <c r="AH18" s="173" t="s">
        <v>1057</v>
      </c>
    </row>
    <row r="19" spans="2:34" ht="90" x14ac:dyDescent="0.25">
      <c r="B19" s="226" t="s">
        <v>40</v>
      </c>
      <c r="C19" s="226" t="s">
        <v>41</v>
      </c>
      <c r="D19" s="226" t="s">
        <v>42</v>
      </c>
      <c r="E19" s="226" t="s">
        <v>43</v>
      </c>
      <c r="F19" s="226" t="s">
        <v>50</v>
      </c>
      <c r="G19" s="226" t="s">
        <v>302</v>
      </c>
      <c r="H19" s="226" t="s">
        <v>303</v>
      </c>
      <c r="I19" s="226" t="s">
        <v>304</v>
      </c>
      <c r="J19" s="173" t="s">
        <v>363</v>
      </c>
      <c r="K19" s="173" t="s">
        <v>374</v>
      </c>
      <c r="L19" s="173" t="s">
        <v>234</v>
      </c>
      <c r="M19" s="226" t="s">
        <v>48</v>
      </c>
      <c r="N19" s="160">
        <v>42765</v>
      </c>
      <c r="O19" s="160">
        <v>43100</v>
      </c>
      <c r="P19" s="173" t="s">
        <v>237</v>
      </c>
      <c r="Q19" s="226" t="s">
        <v>238</v>
      </c>
      <c r="R19" s="198">
        <v>0.12</v>
      </c>
      <c r="S19" s="209">
        <v>0.1</v>
      </c>
      <c r="T19" s="198"/>
      <c r="U19" s="198">
        <v>0.2</v>
      </c>
      <c r="V19" s="198"/>
      <c r="W19" s="198">
        <v>0.2</v>
      </c>
      <c r="X19" s="209"/>
      <c r="Y19" s="198">
        <v>0.1</v>
      </c>
      <c r="Z19" s="198"/>
      <c r="AA19" s="209">
        <v>0.2</v>
      </c>
      <c r="AB19" s="209"/>
      <c r="AC19" s="209">
        <v>0.2</v>
      </c>
      <c r="AD19" s="209"/>
      <c r="AE19" s="227" t="s">
        <v>1033</v>
      </c>
      <c r="AF19" s="209">
        <v>0.05</v>
      </c>
      <c r="AG19" s="209">
        <f>+'Mayo 2017'!AG19+'Junio 2017'!AF19+'Julio 2017'!AF19+'Agosto 2017'!AF19+'Septiembre 2017'!AF19+'Octubre 2017'!AF19+AF19</f>
        <v>0.95000000000000007</v>
      </c>
      <c r="AH19" s="173" t="s">
        <v>1058</v>
      </c>
    </row>
    <row r="20" spans="2:34" ht="45" x14ac:dyDescent="0.25">
      <c r="B20" s="226" t="s">
        <v>40</v>
      </c>
      <c r="C20" s="226" t="s">
        <v>41</v>
      </c>
      <c r="D20" s="226" t="s">
        <v>42</v>
      </c>
      <c r="E20" s="226" t="s">
        <v>43</v>
      </c>
      <c r="F20" s="226" t="s">
        <v>50</v>
      </c>
      <c r="G20" s="226" t="s">
        <v>302</v>
      </c>
      <c r="H20" s="226" t="s">
        <v>303</v>
      </c>
      <c r="I20" s="226" t="s">
        <v>304</v>
      </c>
      <c r="J20" s="173" t="s">
        <v>231</v>
      </c>
      <c r="K20" s="173" t="s">
        <v>232</v>
      </c>
      <c r="L20" s="173" t="s">
        <v>235</v>
      </c>
      <c r="M20" s="226" t="s">
        <v>48</v>
      </c>
      <c r="N20" s="160">
        <v>42736</v>
      </c>
      <c r="O20" s="160">
        <v>43100</v>
      </c>
      <c r="P20" s="173" t="s">
        <v>45</v>
      </c>
      <c r="Q20" s="226" t="s">
        <v>88</v>
      </c>
      <c r="R20" s="198">
        <v>0.06</v>
      </c>
      <c r="S20" s="209">
        <v>0.1</v>
      </c>
      <c r="T20" s="198"/>
      <c r="U20" s="198">
        <v>0.2</v>
      </c>
      <c r="V20" s="198"/>
      <c r="W20" s="198">
        <v>0.2</v>
      </c>
      <c r="X20" s="209"/>
      <c r="Y20" s="198">
        <v>0.1</v>
      </c>
      <c r="Z20" s="198"/>
      <c r="AA20" s="209">
        <v>0.2</v>
      </c>
      <c r="AB20" s="209"/>
      <c r="AC20" s="209">
        <v>0.2</v>
      </c>
      <c r="AD20" s="209"/>
      <c r="AE20" s="227" t="s">
        <v>1033</v>
      </c>
      <c r="AF20" s="209">
        <v>0.05</v>
      </c>
      <c r="AG20" s="209">
        <f>+'Mayo 2017'!AG20+'Junio 2017'!AF20+'Julio 2017'!AF20+'Agosto 2017'!AF20+'Septiembre 2017'!AF20+'Octubre 2017'!AF20+AF20</f>
        <v>0.95</v>
      </c>
      <c r="AH20" s="173" t="s">
        <v>1059</v>
      </c>
    </row>
    <row r="21" spans="2:34" ht="45" x14ac:dyDescent="0.25">
      <c r="B21" s="226" t="s">
        <v>40</v>
      </c>
      <c r="C21" s="226" t="s">
        <v>41</v>
      </c>
      <c r="D21" s="226" t="s">
        <v>42</v>
      </c>
      <c r="E21" s="226" t="s">
        <v>43</v>
      </c>
      <c r="F21" s="226" t="s">
        <v>50</v>
      </c>
      <c r="G21" s="226" t="s">
        <v>302</v>
      </c>
      <c r="H21" s="226" t="s">
        <v>303</v>
      </c>
      <c r="I21" s="226" t="s">
        <v>304</v>
      </c>
      <c r="J21" s="173" t="s">
        <v>258</v>
      </c>
      <c r="K21" s="173" t="s">
        <v>233</v>
      </c>
      <c r="L21" s="173" t="s">
        <v>236</v>
      </c>
      <c r="M21" s="226" t="s">
        <v>48</v>
      </c>
      <c r="N21" s="160">
        <v>42736</v>
      </c>
      <c r="O21" s="160">
        <v>42923</v>
      </c>
      <c r="P21" s="173" t="s">
        <v>45</v>
      </c>
      <c r="Q21" s="226" t="s">
        <v>88</v>
      </c>
      <c r="R21" s="198">
        <v>0.06</v>
      </c>
      <c r="S21" s="209">
        <v>0.1</v>
      </c>
      <c r="T21" s="198"/>
      <c r="U21" s="198">
        <v>0.2</v>
      </c>
      <c r="V21" s="198"/>
      <c r="W21" s="198">
        <v>0.2</v>
      </c>
      <c r="X21" s="209">
        <v>0.2</v>
      </c>
      <c r="Y21" s="198">
        <v>0.3</v>
      </c>
      <c r="Z21" s="198"/>
      <c r="AA21" s="209"/>
      <c r="AB21" s="209"/>
      <c r="AC21" s="209"/>
      <c r="AD21" s="209"/>
      <c r="AE21" s="227" t="s">
        <v>1033</v>
      </c>
      <c r="AF21" s="209">
        <v>0</v>
      </c>
      <c r="AG21" s="209">
        <f>+'Mayo 2017'!AG21+'Junio 2017'!AF21+'Julio 2017'!AF21+'Agosto 2017'!AF21+'Septiembre 2017'!AF21+'Octubre 2017'!AF21+AF21</f>
        <v>0.90000000000000013</v>
      </c>
      <c r="AH21" s="173" t="s">
        <v>1060</v>
      </c>
    </row>
    <row r="22" spans="2:34" ht="247.5" x14ac:dyDescent="0.25">
      <c r="B22" s="226" t="s">
        <v>40</v>
      </c>
      <c r="C22" s="226" t="s">
        <v>41</v>
      </c>
      <c r="D22" s="226" t="s">
        <v>42</v>
      </c>
      <c r="E22" s="226" t="s">
        <v>43</v>
      </c>
      <c r="F22" s="226" t="s">
        <v>52</v>
      </c>
      <c r="G22" s="226" t="s">
        <v>302</v>
      </c>
      <c r="H22" s="226" t="s">
        <v>303</v>
      </c>
      <c r="I22" s="226" t="s">
        <v>305</v>
      </c>
      <c r="J22" s="226" t="s">
        <v>94</v>
      </c>
      <c r="K22" s="173" t="s">
        <v>322</v>
      </c>
      <c r="L22" s="173" t="s">
        <v>95</v>
      </c>
      <c r="M22" s="226" t="s">
        <v>46</v>
      </c>
      <c r="N22" s="160">
        <v>42767</v>
      </c>
      <c r="O22" s="160">
        <v>43100</v>
      </c>
      <c r="P22" s="173" t="s">
        <v>96</v>
      </c>
      <c r="Q22" s="173" t="s">
        <v>97</v>
      </c>
      <c r="R22" s="198">
        <v>0.1</v>
      </c>
      <c r="S22" s="209">
        <v>0.03</v>
      </c>
      <c r="T22" s="198">
        <v>0.05</v>
      </c>
      <c r="U22" s="198">
        <v>0.05</v>
      </c>
      <c r="V22" s="198">
        <v>0.1</v>
      </c>
      <c r="W22" s="198">
        <v>0.1</v>
      </c>
      <c r="X22" s="198">
        <v>0.1</v>
      </c>
      <c r="Y22" s="198">
        <v>0.1</v>
      </c>
      <c r="Z22" s="198">
        <v>0.1</v>
      </c>
      <c r="AA22" s="198">
        <v>0.1</v>
      </c>
      <c r="AB22" s="198">
        <v>0.1</v>
      </c>
      <c r="AC22" s="198">
        <v>0.1</v>
      </c>
      <c r="AD22" s="198">
        <v>7.0000000000000007E-2</v>
      </c>
      <c r="AE22" s="227" t="s">
        <v>1033</v>
      </c>
      <c r="AF22" s="209">
        <v>0.03</v>
      </c>
      <c r="AG22" s="209">
        <f>+'Mayo 2017'!AG22+'Junio 2017'!AF22+'Julio 2017'!AF22+'Agosto 2017'!AF22+'Septiembre 2017'!AF22+'Octubre 2017'!AF22+AF22</f>
        <v>0.72000000000000008</v>
      </c>
      <c r="AH22" s="173" t="s">
        <v>1073</v>
      </c>
    </row>
    <row r="23" spans="2:34" ht="67.5" x14ac:dyDescent="0.25">
      <c r="B23" s="226" t="s">
        <v>40</v>
      </c>
      <c r="C23" s="226" t="s">
        <v>41</v>
      </c>
      <c r="D23" s="226" t="s">
        <v>42</v>
      </c>
      <c r="E23" s="226" t="s">
        <v>43</v>
      </c>
      <c r="F23" s="226" t="s">
        <v>52</v>
      </c>
      <c r="G23" s="226" t="s">
        <v>302</v>
      </c>
      <c r="H23" s="226" t="s">
        <v>303</v>
      </c>
      <c r="I23" s="226" t="s">
        <v>305</v>
      </c>
      <c r="J23" s="226" t="s">
        <v>98</v>
      </c>
      <c r="K23" s="173" t="s">
        <v>99</v>
      </c>
      <c r="L23" s="173" t="s">
        <v>100</v>
      </c>
      <c r="M23" s="226" t="s">
        <v>46</v>
      </c>
      <c r="N23" s="160">
        <v>42826</v>
      </c>
      <c r="O23" s="160">
        <v>43100</v>
      </c>
      <c r="P23" s="173" t="s">
        <v>96</v>
      </c>
      <c r="Q23" s="173" t="s">
        <v>97</v>
      </c>
      <c r="R23" s="198">
        <v>7.0000000000000007E-2</v>
      </c>
      <c r="S23" s="209"/>
      <c r="T23" s="198"/>
      <c r="U23" s="198"/>
      <c r="V23" s="198">
        <v>0.05</v>
      </c>
      <c r="W23" s="198">
        <v>0.1</v>
      </c>
      <c r="X23" s="209">
        <v>0.1</v>
      </c>
      <c r="Y23" s="198">
        <v>0.1</v>
      </c>
      <c r="Z23" s="198">
        <v>0.1</v>
      </c>
      <c r="AA23" s="209">
        <v>0.15</v>
      </c>
      <c r="AB23" s="209">
        <v>0.15</v>
      </c>
      <c r="AC23" s="209">
        <v>0.15</v>
      </c>
      <c r="AD23" s="209">
        <v>0.1</v>
      </c>
      <c r="AE23" s="227" t="s">
        <v>1033</v>
      </c>
      <c r="AF23" s="209">
        <v>0.1</v>
      </c>
      <c r="AG23" s="209">
        <f>+'Mayo 2017'!AG23+'Junio 2017'!AF23+'Julio 2017'!AF23+'Agosto 2017'!AF23+'Septiembre 2017'!AF23+'Octubre 2017'!AF23+AF23</f>
        <v>0.6</v>
      </c>
      <c r="AH23" s="213" t="s">
        <v>1074</v>
      </c>
    </row>
    <row r="24" spans="2:34" ht="56.25" x14ac:dyDescent="0.25">
      <c r="B24" s="226" t="s">
        <v>40</v>
      </c>
      <c r="C24" s="226" t="s">
        <v>41</v>
      </c>
      <c r="D24" s="226" t="s">
        <v>42</v>
      </c>
      <c r="E24" s="226" t="s">
        <v>43</v>
      </c>
      <c r="F24" s="226" t="s">
        <v>52</v>
      </c>
      <c r="G24" s="226" t="s">
        <v>302</v>
      </c>
      <c r="H24" s="226" t="s">
        <v>303</v>
      </c>
      <c r="I24" s="226" t="s">
        <v>305</v>
      </c>
      <c r="J24" s="226" t="s">
        <v>101</v>
      </c>
      <c r="K24" s="173" t="s">
        <v>102</v>
      </c>
      <c r="L24" s="173" t="s">
        <v>103</v>
      </c>
      <c r="M24" s="226" t="s">
        <v>46</v>
      </c>
      <c r="N24" s="160">
        <v>42826</v>
      </c>
      <c r="O24" s="160">
        <v>43100</v>
      </c>
      <c r="P24" s="173" t="s">
        <v>96</v>
      </c>
      <c r="Q24" s="173" t="s">
        <v>104</v>
      </c>
      <c r="R24" s="198">
        <v>0.08</v>
      </c>
      <c r="S24" s="209">
        <v>0.02</v>
      </c>
      <c r="T24" s="198">
        <v>0.04</v>
      </c>
      <c r="U24" s="198">
        <v>0.06</v>
      </c>
      <c r="V24" s="198">
        <v>0.08</v>
      </c>
      <c r="W24" s="198">
        <v>0.1</v>
      </c>
      <c r="X24" s="209">
        <v>0.1</v>
      </c>
      <c r="Y24" s="198">
        <v>0.1</v>
      </c>
      <c r="Z24" s="198">
        <v>0.1</v>
      </c>
      <c r="AA24" s="209">
        <v>0.1</v>
      </c>
      <c r="AB24" s="209">
        <v>0.1</v>
      </c>
      <c r="AC24" s="209">
        <v>0.1</v>
      </c>
      <c r="AD24" s="209">
        <v>0.1</v>
      </c>
      <c r="AE24" s="227" t="s">
        <v>1033</v>
      </c>
      <c r="AF24" s="209">
        <v>0.2</v>
      </c>
      <c r="AG24" s="209">
        <f>+'Mayo 2017'!AG24+'Junio 2017'!AF24+'Julio 2017'!AF24+'Agosto 2017'!AF24+'Septiembre 2017'!AF24+'Octubre 2017'!AF24+AF24</f>
        <v>0.84000000000000008</v>
      </c>
      <c r="AH24" s="173" t="s">
        <v>1075</v>
      </c>
    </row>
    <row r="25" spans="2:34" ht="409.5" x14ac:dyDescent="0.25">
      <c r="B25" s="226" t="s">
        <v>40</v>
      </c>
      <c r="C25" s="226" t="s">
        <v>41</v>
      </c>
      <c r="D25" s="226" t="s">
        <v>42</v>
      </c>
      <c r="E25" s="226" t="s">
        <v>43</v>
      </c>
      <c r="F25" s="226" t="s">
        <v>52</v>
      </c>
      <c r="G25" s="226" t="s">
        <v>324</v>
      </c>
      <c r="H25" s="226" t="s">
        <v>325</v>
      </c>
      <c r="I25" s="226" t="s">
        <v>323</v>
      </c>
      <c r="J25" s="226" t="s">
        <v>105</v>
      </c>
      <c r="K25" s="173" t="s">
        <v>106</v>
      </c>
      <c r="L25" s="173" t="s">
        <v>107</v>
      </c>
      <c r="M25" s="226" t="s">
        <v>46</v>
      </c>
      <c r="N25" s="160">
        <v>42745</v>
      </c>
      <c r="O25" s="160">
        <v>43100</v>
      </c>
      <c r="P25" s="173" t="s">
        <v>96</v>
      </c>
      <c r="Q25" s="173" t="s">
        <v>108</v>
      </c>
      <c r="R25" s="198">
        <v>0.08</v>
      </c>
      <c r="S25" s="209">
        <v>0.04</v>
      </c>
      <c r="T25" s="198">
        <v>0.06</v>
      </c>
      <c r="U25" s="198">
        <v>0.08</v>
      </c>
      <c r="V25" s="198">
        <v>0.08</v>
      </c>
      <c r="W25" s="198">
        <v>0.08</v>
      </c>
      <c r="X25" s="209">
        <v>0.08</v>
      </c>
      <c r="Y25" s="198">
        <v>0.08</v>
      </c>
      <c r="Z25" s="198">
        <v>0.08</v>
      </c>
      <c r="AA25" s="209">
        <v>0.1</v>
      </c>
      <c r="AB25" s="209">
        <v>0.1</v>
      </c>
      <c r="AC25" s="209">
        <v>0.1</v>
      </c>
      <c r="AD25" s="209">
        <v>0.12</v>
      </c>
      <c r="AE25" s="227" t="s">
        <v>1033</v>
      </c>
      <c r="AF25" s="209">
        <v>0.14000000000000001</v>
      </c>
      <c r="AG25" s="209">
        <f>+'Mayo 2017'!AG25+'Junio 2017'!AF25+'Julio 2017'!AF25+'Agosto 2017'!AF25+'Septiembre 2017'!AF25+'Octubre 2017'!AF25+AF25</f>
        <v>0.73000000000000009</v>
      </c>
      <c r="AH25" s="173" t="s">
        <v>1076</v>
      </c>
    </row>
    <row r="26" spans="2:34" ht="45" x14ac:dyDescent="0.25">
      <c r="B26" s="226" t="s">
        <v>40</v>
      </c>
      <c r="C26" s="226" t="s">
        <v>41</v>
      </c>
      <c r="D26" s="226" t="s">
        <v>42</v>
      </c>
      <c r="E26" s="226" t="s">
        <v>43</v>
      </c>
      <c r="F26" s="226" t="s">
        <v>52</v>
      </c>
      <c r="G26" s="226" t="s">
        <v>302</v>
      </c>
      <c r="H26" s="226" t="s">
        <v>303</v>
      </c>
      <c r="I26" s="226" t="s">
        <v>305</v>
      </c>
      <c r="J26" s="226" t="s">
        <v>109</v>
      </c>
      <c r="K26" s="173" t="s">
        <v>110</v>
      </c>
      <c r="L26" s="173" t="s">
        <v>111</v>
      </c>
      <c r="M26" s="226" t="s">
        <v>46</v>
      </c>
      <c r="N26" s="160">
        <v>42658</v>
      </c>
      <c r="O26" s="160">
        <v>43100</v>
      </c>
      <c r="P26" s="173" t="s">
        <v>96</v>
      </c>
      <c r="Q26" s="173" t="s">
        <v>112</v>
      </c>
      <c r="R26" s="198">
        <v>0.02</v>
      </c>
      <c r="S26" s="209">
        <v>0.01</v>
      </c>
      <c r="T26" s="198"/>
      <c r="U26" s="198"/>
      <c r="V26" s="198">
        <v>0.04</v>
      </c>
      <c r="W26" s="198"/>
      <c r="X26" s="209"/>
      <c r="Y26" s="198"/>
      <c r="Z26" s="198">
        <v>0.1</v>
      </c>
      <c r="AA26" s="209">
        <v>0.2</v>
      </c>
      <c r="AB26" s="209">
        <v>0.2</v>
      </c>
      <c r="AC26" s="209">
        <v>0.2</v>
      </c>
      <c r="AD26" s="209">
        <v>0.25</v>
      </c>
      <c r="AE26" s="227" t="s">
        <v>1033</v>
      </c>
      <c r="AF26" s="209">
        <v>0.05</v>
      </c>
      <c r="AG26" s="209">
        <f>+'Mayo 2017'!AG26+'Junio 2017'!AF26+'Julio 2017'!AF26+'Agosto 2017'!AF26+'Septiembre 2017'!AF26+'Octubre 2017'!AF26+AF26</f>
        <v>0.3</v>
      </c>
      <c r="AH26" s="213" t="s">
        <v>1077</v>
      </c>
    </row>
    <row r="27" spans="2:34" ht="258.75" x14ac:dyDescent="0.25">
      <c r="B27" s="226" t="s">
        <v>40</v>
      </c>
      <c r="C27" s="226" t="s">
        <v>41</v>
      </c>
      <c r="D27" s="226" t="s">
        <v>42</v>
      </c>
      <c r="E27" s="226" t="s">
        <v>43</v>
      </c>
      <c r="F27" s="226" t="s">
        <v>52</v>
      </c>
      <c r="G27" s="226" t="s">
        <v>302</v>
      </c>
      <c r="H27" s="226" t="s">
        <v>303</v>
      </c>
      <c r="I27" s="226" t="s">
        <v>305</v>
      </c>
      <c r="J27" s="226" t="s">
        <v>113</v>
      </c>
      <c r="K27" s="173" t="s">
        <v>114</v>
      </c>
      <c r="L27" s="173" t="s">
        <v>115</v>
      </c>
      <c r="M27" s="226" t="s">
        <v>46</v>
      </c>
      <c r="N27" s="160">
        <v>42826</v>
      </c>
      <c r="O27" s="160">
        <v>43100</v>
      </c>
      <c r="P27" s="173" t="s">
        <v>116</v>
      </c>
      <c r="Q27" s="173" t="s">
        <v>117</v>
      </c>
      <c r="R27" s="198">
        <v>0.08</v>
      </c>
      <c r="S27" s="209"/>
      <c r="T27" s="198"/>
      <c r="U27" s="198"/>
      <c r="V27" s="198">
        <v>0.05</v>
      </c>
      <c r="W27" s="198">
        <v>0.1</v>
      </c>
      <c r="X27" s="209">
        <v>0.1</v>
      </c>
      <c r="Y27" s="198">
        <v>0.1</v>
      </c>
      <c r="Z27" s="198">
        <v>0.1</v>
      </c>
      <c r="AA27" s="209">
        <v>0.1</v>
      </c>
      <c r="AB27" s="209">
        <v>0.1</v>
      </c>
      <c r="AC27" s="209">
        <v>0.1</v>
      </c>
      <c r="AD27" s="209">
        <v>0.25</v>
      </c>
      <c r="AE27" s="227" t="s">
        <v>1033</v>
      </c>
      <c r="AF27" s="209">
        <v>0.05</v>
      </c>
      <c r="AG27" s="209">
        <f>+'Mayo 2017'!AG27+'Junio 2017'!AF27+'Julio 2017'!AF27+'Agosto 2017'!AF27+'Septiembre 2017'!AF27+'Octubre 2017'!AF27+AF27</f>
        <v>0.55000000000000004</v>
      </c>
      <c r="AH27" s="173" t="s">
        <v>1078</v>
      </c>
    </row>
    <row r="28" spans="2:34" ht="90" x14ac:dyDescent="0.25">
      <c r="B28" s="226" t="s">
        <v>40</v>
      </c>
      <c r="C28" s="226" t="s">
        <v>41</v>
      </c>
      <c r="D28" s="226" t="s">
        <v>42</v>
      </c>
      <c r="E28" s="226" t="s">
        <v>43</v>
      </c>
      <c r="F28" s="226" t="s">
        <v>52</v>
      </c>
      <c r="G28" s="226" t="s">
        <v>302</v>
      </c>
      <c r="H28" s="226" t="s">
        <v>303</v>
      </c>
      <c r="I28" s="226" t="s">
        <v>305</v>
      </c>
      <c r="J28" s="226" t="s">
        <v>118</v>
      </c>
      <c r="K28" s="173" t="s">
        <v>119</v>
      </c>
      <c r="L28" s="173" t="s">
        <v>120</v>
      </c>
      <c r="M28" s="226" t="s">
        <v>46</v>
      </c>
      <c r="N28" s="160">
        <v>42948</v>
      </c>
      <c r="O28" s="160">
        <v>43100</v>
      </c>
      <c r="P28" s="173"/>
      <c r="Q28" s="173"/>
      <c r="R28" s="198">
        <v>0.08</v>
      </c>
      <c r="S28" s="209"/>
      <c r="T28" s="198"/>
      <c r="U28" s="198"/>
      <c r="V28" s="198"/>
      <c r="W28" s="198"/>
      <c r="X28" s="209"/>
      <c r="Y28" s="198"/>
      <c r="Z28" s="198">
        <v>0.05</v>
      </c>
      <c r="AA28" s="209">
        <v>0.1</v>
      </c>
      <c r="AB28" s="209">
        <v>0.2</v>
      </c>
      <c r="AC28" s="209">
        <v>0.3</v>
      </c>
      <c r="AD28" s="209">
        <v>0.35</v>
      </c>
      <c r="AE28" s="227" t="s">
        <v>1033</v>
      </c>
      <c r="AF28" s="209">
        <v>0.05</v>
      </c>
      <c r="AG28" s="209">
        <f>+'Mayo 2017'!AG28+'Junio 2017'!AF28+'Julio 2017'!AF28+'Agosto 2017'!AF28+'Septiembre 2017'!AF28+'Octubre 2017'!AF28+AF28</f>
        <v>0.15000000000000002</v>
      </c>
      <c r="AH28" s="173" t="s">
        <v>1079</v>
      </c>
    </row>
    <row r="29" spans="2:34" ht="112.5" x14ac:dyDescent="0.25">
      <c r="B29" s="226" t="s">
        <v>40</v>
      </c>
      <c r="C29" s="226" t="s">
        <v>54</v>
      </c>
      <c r="D29" s="226" t="s">
        <v>42</v>
      </c>
      <c r="E29" s="226" t="s">
        <v>55</v>
      </c>
      <c r="F29" s="226" t="s">
        <v>56</v>
      </c>
      <c r="G29" s="226" t="s">
        <v>302</v>
      </c>
      <c r="H29" s="226" t="s">
        <v>309</v>
      </c>
      <c r="I29" s="226" t="s">
        <v>310</v>
      </c>
      <c r="J29" s="224" t="s">
        <v>162</v>
      </c>
      <c r="K29" s="173" t="s">
        <v>339</v>
      </c>
      <c r="L29" s="173" t="s">
        <v>259</v>
      </c>
      <c r="M29" s="226" t="s">
        <v>57</v>
      </c>
      <c r="N29" s="160">
        <v>42795</v>
      </c>
      <c r="O29" s="160">
        <v>42916</v>
      </c>
      <c r="P29" s="173" t="s">
        <v>260</v>
      </c>
      <c r="Q29" s="173" t="s">
        <v>88</v>
      </c>
      <c r="R29" s="198">
        <v>0.2</v>
      </c>
      <c r="S29" s="209"/>
      <c r="T29" s="198"/>
      <c r="U29" s="198">
        <v>0.25</v>
      </c>
      <c r="V29" s="198">
        <v>0.25</v>
      </c>
      <c r="W29" s="198">
        <v>0.25</v>
      </c>
      <c r="X29" s="209">
        <v>0.25</v>
      </c>
      <c r="Y29" s="198"/>
      <c r="Z29" s="198"/>
      <c r="AA29" s="209"/>
      <c r="AB29" s="198"/>
      <c r="AC29" s="198"/>
      <c r="AD29" s="209"/>
      <c r="AE29" s="227" t="s">
        <v>1033</v>
      </c>
      <c r="AF29" s="209">
        <v>0.15</v>
      </c>
      <c r="AG29" s="209">
        <f>+'Mayo 2017'!AG29+'Junio 2017'!AF29+'Julio 2017'!AF29+'Agosto 2017'!AF29+'Septiembre 2017'!AF29+'Octubre 2017'!AF29+AF29</f>
        <v>0.84999999999999987</v>
      </c>
      <c r="AH29" s="137" t="s">
        <v>1084</v>
      </c>
    </row>
    <row r="30" spans="2:34" ht="78.75" x14ac:dyDescent="0.25">
      <c r="B30" s="226" t="s">
        <v>40</v>
      </c>
      <c r="C30" s="226" t="s">
        <v>58</v>
      </c>
      <c r="D30" s="226" t="s">
        <v>42</v>
      </c>
      <c r="E30" s="226" t="s">
        <v>55</v>
      </c>
      <c r="F30" s="226" t="s">
        <v>58</v>
      </c>
      <c r="G30" s="226" t="s">
        <v>302</v>
      </c>
      <c r="H30" s="226" t="s">
        <v>309</v>
      </c>
      <c r="I30" s="226" t="s">
        <v>311</v>
      </c>
      <c r="J30" s="294" t="s">
        <v>163</v>
      </c>
      <c r="K30" s="173" t="s">
        <v>164</v>
      </c>
      <c r="L30" s="173" t="s">
        <v>261</v>
      </c>
      <c r="M30" s="226" t="s">
        <v>57</v>
      </c>
      <c r="N30" s="160">
        <v>42736</v>
      </c>
      <c r="O30" s="160">
        <v>43100</v>
      </c>
      <c r="P30" s="173" t="s">
        <v>262</v>
      </c>
      <c r="Q30" s="173" t="s">
        <v>88</v>
      </c>
      <c r="R30" s="198">
        <v>0</v>
      </c>
      <c r="S30" s="209">
        <v>0.08</v>
      </c>
      <c r="T30" s="198">
        <v>0.08</v>
      </c>
      <c r="U30" s="198">
        <v>0.08</v>
      </c>
      <c r="V30" s="198">
        <v>0.08</v>
      </c>
      <c r="W30" s="198">
        <v>0.08</v>
      </c>
      <c r="X30" s="209">
        <v>0.08</v>
      </c>
      <c r="Y30" s="198">
        <v>0.08</v>
      </c>
      <c r="Z30" s="198">
        <v>0.08</v>
      </c>
      <c r="AA30" s="209">
        <v>0.08</v>
      </c>
      <c r="AB30" s="198">
        <v>0.09</v>
      </c>
      <c r="AC30" s="198">
        <v>0.09</v>
      </c>
      <c r="AD30" s="209">
        <v>0.1</v>
      </c>
      <c r="AE30" s="227" t="s">
        <v>1033</v>
      </c>
      <c r="AF30" s="209">
        <v>0.09</v>
      </c>
      <c r="AG30" s="209">
        <f>+'Mayo 2017'!AG30+'Junio 2017'!AF30+'Julio 2017'!AF30+'Agosto 2017'!AF30+'Septiembre 2017'!AF30+'Octubre 2017'!AF30+AF30</f>
        <v>0.89999999999999991</v>
      </c>
      <c r="AH30" s="137" t="s">
        <v>1085</v>
      </c>
    </row>
    <row r="31" spans="2:34" ht="303.75" x14ac:dyDescent="0.25">
      <c r="B31" s="226" t="s">
        <v>40</v>
      </c>
      <c r="C31" s="226" t="s">
        <v>58</v>
      </c>
      <c r="D31" s="226" t="s">
        <v>42</v>
      </c>
      <c r="E31" s="226" t="s">
        <v>55</v>
      </c>
      <c r="F31" s="226" t="s">
        <v>58</v>
      </c>
      <c r="G31" s="226" t="s">
        <v>302</v>
      </c>
      <c r="H31" s="226" t="s">
        <v>309</v>
      </c>
      <c r="I31" s="226" t="s">
        <v>311</v>
      </c>
      <c r="J31" s="295"/>
      <c r="K31" s="173" t="s">
        <v>165</v>
      </c>
      <c r="L31" s="173" t="s">
        <v>263</v>
      </c>
      <c r="M31" s="226" t="s">
        <v>57</v>
      </c>
      <c r="N31" s="160">
        <v>42736</v>
      </c>
      <c r="O31" s="160">
        <v>43100</v>
      </c>
      <c r="P31" s="173" t="s">
        <v>260</v>
      </c>
      <c r="Q31" s="173" t="s">
        <v>88</v>
      </c>
      <c r="R31" s="198">
        <v>0.05</v>
      </c>
      <c r="S31" s="209">
        <v>0.08</v>
      </c>
      <c r="T31" s="198">
        <v>0.08</v>
      </c>
      <c r="U31" s="198">
        <v>0.08</v>
      </c>
      <c r="V31" s="198">
        <v>0.08</v>
      </c>
      <c r="W31" s="198">
        <v>0.08</v>
      </c>
      <c r="X31" s="209">
        <v>0.08</v>
      </c>
      <c r="Y31" s="198">
        <v>0.08</v>
      </c>
      <c r="Z31" s="198">
        <v>0.08</v>
      </c>
      <c r="AA31" s="209">
        <v>0.08</v>
      </c>
      <c r="AB31" s="198">
        <v>0.09</v>
      </c>
      <c r="AC31" s="198">
        <v>0.09</v>
      </c>
      <c r="AD31" s="209">
        <v>0.1</v>
      </c>
      <c r="AE31" s="227" t="s">
        <v>1033</v>
      </c>
      <c r="AF31" s="209">
        <v>0.09</v>
      </c>
      <c r="AG31" s="209">
        <f>+'Mayo 2017'!AG31+'Junio 2017'!AF31+'Julio 2017'!AF31+'Agosto 2017'!AF31+'Septiembre 2017'!AF31+'Octubre 2017'!AF31+AF31</f>
        <v>0.89999999999999991</v>
      </c>
      <c r="AH31" s="137" t="s">
        <v>1086</v>
      </c>
    </row>
    <row r="32" spans="2:34" ht="67.5" x14ac:dyDescent="0.25">
      <c r="B32" s="226" t="s">
        <v>40</v>
      </c>
      <c r="C32" s="226" t="s">
        <v>54</v>
      </c>
      <c r="D32" s="226" t="s">
        <v>42</v>
      </c>
      <c r="E32" s="226" t="s">
        <v>55</v>
      </c>
      <c r="F32" s="226" t="s">
        <v>56</v>
      </c>
      <c r="G32" s="226" t="s">
        <v>302</v>
      </c>
      <c r="H32" s="226" t="s">
        <v>309</v>
      </c>
      <c r="I32" s="226" t="s">
        <v>311</v>
      </c>
      <c r="J32" s="294" t="s">
        <v>326</v>
      </c>
      <c r="K32" s="173" t="s">
        <v>166</v>
      </c>
      <c r="L32" s="173" t="s">
        <v>264</v>
      </c>
      <c r="M32" s="226" t="s">
        <v>57</v>
      </c>
      <c r="N32" s="160">
        <v>42736</v>
      </c>
      <c r="O32" s="160">
        <v>43100</v>
      </c>
      <c r="P32" s="173" t="s">
        <v>260</v>
      </c>
      <c r="Q32" s="173" t="s">
        <v>265</v>
      </c>
      <c r="R32" s="198">
        <v>0.05</v>
      </c>
      <c r="S32" s="209">
        <v>0.08</v>
      </c>
      <c r="T32" s="198">
        <v>0.08</v>
      </c>
      <c r="U32" s="198">
        <v>0.08</v>
      </c>
      <c r="V32" s="198">
        <v>0.08</v>
      </c>
      <c r="W32" s="198">
        <v>0.08</v>
      </c>
      <c r="X32" s="209">
        <v>0.08</v>
      </c>
      <c r="Y32" s="198">
        <v>0.08</v>
      </c>
      <c r="Z32" s="198">
        <v>0.08</v>
      </c>
      <c r="AA32" s="209">
        <v>0.08</v>
      </c>
      <c r="AB32" s="198">
        <v>0.09</v>
      </c>
      <c r="AC32" s="198">
        <v>0.09</v>
      </c>
      <c r="AD32" s="209">
        <v>0.1</v>
      </c>
      <c r="AE32" s="227" t="s">
        <v>1033</v>
      </c>
      <c r="AF32" s="209">
        <v>0.09</v>
      </c>
      <c r="AG32" s="209">
        <f>+'Mayo 2017'!AG32+'Junio 2017'!AF32+'Julio 2017'!AF32+'Agosto 2017'!AF32+'Septiembre 2017'!AF32+'Octubre 2017'!AF32+AF32</f>
        <v>0.89999999999999991</v>
      </c>
      <c r="AH32" s="137" t="s">
        <v>1087</v>
      </c>
    </row>
    <row r="33" spans="2:34" ht="112.5" x14ac:dyDescent="0.25">
      <c r="B33" s="226" t="s">
        <v>59</v>
      </c>
      <c r="C33" s="226" t="s">
        <v>54</v>
      </c>
      <c r="D33" s="226" t="s">
        <v>42</v>
      </c>
      <c r="E33" s="226" t="s">
        <v>55</v>
      </c>
      <c r="F33" s="226" t="s">
        <v>56</v>
      </c>
      <c r="G33" s="226" t="s">
        <v>302</v>
      </c>
      <c r="H33" s="226" t="s">
        <v>309</v>
      </c>
      <c r="I33" s="226" t="s">
        <v>311</v>
      </c>
      <c r="J33" s="295"/>
      <c r="K33" s="173" t="s">
        <v>167</v>
      </c>
      <c r="L33" s="173" t="s">
        <v>266</v>
      </c>
      <c r="M33" s="226" t="s">
        <v>57</v>
      </c>
      <c r="N33" s="160">
        <v>42795</v>
      </c>
      <c r="O33" s="160">
        <v>43100</v>
      </c>
      <c r="P33" s="173" t="s">
        <v>260</v>
      </c>
      <c r="Q33" s="173" t="s">
        <v>267</v>
      </c>
      <c r="R33" s="198">
        <v>0.3</v>
      </c>
      <c r="S33" s="209"/>
      <c r="T33" s="198"/>
      <c r="U33" s="198">
        <v>0.1</v>
      </c>
      <c r="V33" s="198">
        <v>0.1</v>
      </c>
      <c r="W33" s="198">
        <v>0.1</v>
      </c>
      <c r="X33" s="209">
        <v>0.1</v>
      </c>
      <c r="Y33" s="198">
        <v>0.1</v>
      </c>
      <c r="Z33" s="198">
        <v>0.1</v>
      </c>
      <c r="AA33" s="209">
        <v>0.1</v>
      </c>
      <c r="AB33" s="198">
        <v>0.1</v>
      </c>
      <c r="AC33" s="198">
        <v>0.1</v>
      </c>
      <c r="AD33" s="209">
        <v>0.1</v>
      </c>
      <c r="AE33" s="227" t="s">
        <v>1033</v>
      </c>
      <c r="AF33" s="209">
        <v>0.1</v>
      </c>
      <c r="AG33" s="209">
        <f>+'Mayo 2017'!AG33+'Junio 2017'!AF33+'Julio 2017'!AF33+'Agosto 2017'!AF33+'Septiembre 2017'!AF33+'Octubre 2017'!AF33+AF33</f>
        <v>0.77999999999999992</v>
      </c>
      <c r="AH33" s="137" t="s">
        <v>1088</v>
      </c>
    </row>
    <row r="34" spans="2:34" ht="67.5" x14ac:dyDescent="0.25">
      <c r="B34" s="226" t="s">
        <v>59</v>
      </c>
      <c r="C34" s="226" t="s">
        <v>54</v>
      </c>
      <c r="D34" s="226" t="s">
        <v>42</v>
      </c>
      <c r="E34" s="226" t="s">
        <v>55</v>
      </c>
      <c r="F34" s="226" t="s">
        <v>168</v>
      </c>
      <c r="G34" s="226" t="s">
        <v>302</v>
      </c>
      <c r="H34" s="226" t="s">
        <v>309</v>
      </c>
      <c r="I34" s="226" t="s">
        <v>311</v>
      </c>
      <c r="J34" s="294" t="s">
        <v>169</v>
      </c>
      <c r="K34" s="173" t="s">
        <v>170</v>
      </c>
      <c r="L34" s="173" t="s">
        <v>268</v>
      </c>
      <c r="M34" s="226" t="s">
        <v>57</v>
      </c>
      <c r="N34" s="160">
        <v>42736</v>
      </c>
      <c r="O34" s="160">
        <v>43100</v>
      </c>
      <c r="P34" s="173" t="s">
        <v>260</v>
      </c>
      <c r="Q34" s="173" t="s">
        <v>88</v>
      </c>
      <c r="R34" s="198">
        <v>0.3</v>
      </c>
      <c r="S34" s="209"/>
      <c r="T34" s="198">
        <v>0.09</v>
      </c>
      <c r="U34" s="198">
        <v>0.09</v>
      </c>
      <c r="V34" s="198">
        <v>0.09</v>
      </c>
      <c r="W34" s="198">
        <v>0.09</v>
      </c>
      <c r="X34" s="209">
        <v>0.09</v>
      </c>
      <c r="Y34" s="198">
        <v>0.09</v>
      </c>
      <c r="Z34" s="198">
        <v>0.09</v>
      </c>
      <c r="AA34" s="209">
        <v>0.09</v>
      </c>
      <c r="AB34" s="209">
        <v>0.09</v>
      </c>
      <c r="AC34" s="209">
        <v>0.09</v>
      </c>
      <c r="AD34" s="209">
        <v>0.1</v>
      </c>
      <c r="AE34" s="227" t="s">
        <v>1033</v>
      </c>
      <c r="AF34" s="209">
        <v>0.09</v>
      </c>
      <c r="AG34" s="209">
        <f>+'Mayo 2017'!AG34+'Junio 2017'!AF34+'Julio 2017'!AF34+'Agosto 2017'!AF34+'Septiembre 2017'!AF34+'Octubre 2017'!AF34+AF34</f>
        <v>0.8999999999999998</v>
      </c>
      <c r="AH34" s="137" t="s">
        <v>1089</v>
      </c>
    </row>
    <row r="35" spans="2:34" ht="67.5" x14ac:dyDescent="0.25">
      <c r="B35" s="226" t="s">
        <v>59</v>
      </c>
      <c r="C35" s="226" t="s">
        <v>54</v>
      </c>
      <c r="D35" s="226" t="s">
        <v>42</v>
      </c>
      <c r="E35" s="226" t="s">
        <v>55</v>
      </c>
      <c r="F35" s="226" t="s">
        <v>168</v>
      </c>
      <c r="G35" s="226" t="s">
        <v>302</v>
      </c>
      <c r="H35" s="226" t="s">
        <v>309</v>
      </c>
      <c r="I35" s="226" t="s">
        <v>311</v>
      </c>
      <c r="J35" s="295"/>
      <c r="K35" s="173" t="s">
        <v>171</v>
      </c>
      <c r="L35" s="173" t="s">
        <v>268</v>
      </c>
      <c r="M35" s="226" t="s">
        <v>57</v>
      </c>
      <c r="N35" s="160">
        <v>42736</v>
      </c>
      <c r="O35" s="160">
        <v>43100</v>
      </c>
      <c r="P35" s="173" t="s">
        <v>260</v>
      </c>
      <c r="Q35" s="173" t="s">
        <v>88</v>
      </c>
      <c r="R35" s="198">
        <v>0.1</v>
      </c>
      <c r="S35" s="209">
        <v>0.08</v>
      </c>
      <c r="T35" s="198">
        <v>0.08</v>
      </c>
      <c r="U35" s="198">
        <v>0.08</v>
      </c>
      <c r="V35" s="198">
        <v>0.08</v>
      </c>
      <c r="W35" s="198">
        <v>0.08</v>
      </c>
      <c r="X35" s="209">
        <v>0.08</v>
      </c>
      <c r="Y35" s="198">
        <v>0.08</v>
      </c>
      <c r="Z35" s="198">
        <v>0.08</v>
      </c>
      <c r="AA35" s="209">
        <v>0.08</v>
      </c>
      <c r="AB35" s="209">
        <v>0.09</v>
      </c>
      <c r="AC35" s="209">
        <v>0.09</v>
      </c>
      <c r="AD35" s="209">
        <v>0.1</v>
      </c>
      <c r="AE35" s="227" t="s">
        <v>1033</v>
      </c>
      <c r="AF35" s="209">
        <v>0.09</v>
      </c>
      <c r="AG35" s="209">
        <f>+'Mayo 2017'!AG35+'Junio 2017'!AF35+'Julio 2017'!AF35+'Agosto 2017'!AF35+'Septiembre 2017'!AF35+'Octubre 2017'!AF35+AF35</f>
        <v>0.89999999999999991</v>
      </c>
      <c r="AH35" s="137" t="s">
        <v>1090</v>
      </c>
    </row>
    <row r="36" spans="2:34" ht="288.75" customHeight="1" x14ac:dyDescent="0.25">
      <c r="B36" s="226" t="s">
        <v>59</v>
      </c>
      <c r="C36" s="226" t="s">
        <v>60</v>
      </c>
      <c r="D36" s="226" t="s">
        <v>61</v>
      </c>
      <c r="E36" s="226" t="s">
        <v>62</v>
      </c>
      <c r="F36" s="226" t="s">
        <v>63</v>
      </c>
      <c r="G36" s="226" t="s">
        <v>302</v>
      </c>
      <c r="H36" s="226" t="s">
        <v>312</v>
      </c>
      <c r="I36" s="173" t="s">
        <v>312</v>
      </c>
      <c r="J36" s="294" t="s">
        <v>172</v>
      </c>
      <c r="K36" s="173" t="s">
        <v>173</v>
      </c>
      <c r="L36" s="173" t="s">
        <v>269</v>
      </c>
      <c r="M36" s="226" t="s">
        <v>57</v>
      </c>
      <c r="N36" s="160">
        <v>42736</v>
      </c>
      <c r="O36" s="160">
        <v>43100</v>
      </c>
      <c r="P36" s="173" t="s">
        <v>260</v>
      </c>
      <c r="Q36" s="173" t="s">
        <v>270</v>
      </c>
      <c r="R36" s="198">
        <v>0</v>
      </c>
      <c r="S36" s="209">
        <v>0.08</v>
      </c>
      <c r="T36" s="198">
        <v>0.08</v>
      </c>
      <c r="U36" s="198">
        <v>0.08</v>
      </c>
      <c r="V36" s="198">
        <v>0.08</v>
      </c>
      <c r="W36" s="198">
        <v>0.08</v>
      </c>
      <c r="X36" s="209">
        <v>0.08</v>
      </c>
      <c r="Y36" s="198">
        <v>0.08</v>
      </c>
      <c r="Z36" s="198">
        <v>0.08</v>
      </c>
      <c r="AA36" s="209">
        <v>0.08</v>
      </c>
      <c r="AB36" s="209">
        <v>0.09</v>
      </c>
      <c r="AC36" s="209">
        <v>0.09</v>
      </c>
      <c r="AD36" s="209">
        <v>0.1</v>
      </c>
      <c r="AE36" s="227" t="s">
        <v>1033</v>
      </c>
      <c r="AF36" s="209">
        <v>0.09</v>
      </c>
      <c r="AG36" s="209">
        <f>+'Mayo 2017'!AG36+'Junio 2017'!AF36+'Julio 2017'!AF36+'Agosto 2017'!AF36+'Septiembre 2017'!AF36+'Octubre 2017'!AF36+AF36</f>
        <v>0.89999999999999991</v>
      </c>
      <c r="AH36" s="153" t="s">
        <v>1091</v>
      </c>
    </row>
    <row r="37" spans="2:34" ht="101.25" x14ac:dyDescent="0.25">
      <c r="B37" s="226" t="s">
        <v>59</v>
      </c>
      <c r="C37" s="226" t="s">
        <v>60</v>
      </c>
      <c r="D37" s="226" t="s">
        <v>61</v>
      </c>
      <c r="E37" s="226" t="s">
        <v>62</v>
      </c>
      <c r="F37" s="226" t="s">
        <v>63</v>
      </c>
      <c r="G37" s="226" t="s">
        <v>302</v>
      </c>
      <c r="H37" s="226" t="s">
        <v>312</v>
      </c>
      <c r="I37" s="173" t="s">
        <v>312</v>
      </c>
      <c r="J37" s="296"/>
      <c r="K37" s="173" t="s">
        <v>171</v>
      </c>
      <c r="L37" s="173" t="s">
        <v>271</v>
      </c>
      <c r="M37" s="226" t="s">
        <v>57</v>
      </c>
      <c r="N37" s="160">
        <v>42736</v>
      </c>
      <c r="O37" s="160">
        <v>43100</v>
      </c>
      <c r="P37" s="173" t="s">
        <v>260</v>
      </c>
      <c r="Q37" s="173"/>
      <c r="R37" s="198">
        <v>1</v>
      </c>
      <c r="S37" s="209">
        <v>0.08</v>
      </c>
      <c r="T37" s="198">
        <v>0.08</v>
      </c>
      <c r="U37" s="198">
        <v>0.08</v>
      </c>
      <c r="V37" s="198">
        <v>0.08</v>
      </c>
      <c r="W37" s="198">
        <v>0.08</v>
      </c>
      <c r="X37" s="209">
        <v>0.08</v>
      </c>
      <c r="Y37" s="198">
        <v>0.08</v>
      </c>
      <c r="Z37" s="198">
        <v>0.08</v>
      </c>
      <c r="AA37" s="209">
        <v>0.08</v>
      </c>
      <c r="AB37" s="209">
        <v>0.09</v>
      </c>
      <c r="AC37" s="209">
        <v>0.09</v>
      </c>
      <c r="AD37" s="209">
        <v>0.1</v>
      </c>
      <c r="AE37" s="227" t="s">
        <v>1033</v>
      </c>
      <c r="AF37" s="209">
        <v>0.09</v>
      </c>
      <c r="AG37" s="209">
        <f>+'Mayo 2017'!AG37+'Junio 2017'!AF37+'Julio 2017'!AF37+'Agosto 2017'!AF37+'Septiembre 2017'!AF37+'Octubre 2017'!AF37+AF37</f>
        <v>0.8899999999999999</v>
      </c>
      <c r="AH37" s="154" t="s">
        <v>1092</v>
      </c>
    </row>
    <row r="38" spans="2:34" ht="258.75" x14ac:dyDescent="0.25">
      <c r="B38" s="226" t="s">
        <v>59</v>
      </c>
      <c r="C38" s="226" t="s">
        <v>60</v>
      </c>
      <c r="D38" s="226" t="s">
        <v>61</v>
      </c>
      <c r="E38" s="226" t="s">
        <v>62</v>
      </c>
      <c r="F38" s="226" t="s">
        <v>63</v>
      </c>
      <c r="G38" s="226" t="s">
        <v>302</v>
      </c>
      <c r="H38" s="226" t="s">
        <v>312</v>
      </c>
      <c r="I38" s="173" t="s">
        <v>312</v>
      </c>
      <c r="J38" s="295"/>
      <c r="K38" s="173" t="s">
        <v>174</v>
      </c>
      <c r="L38" s="173" t="s">
        <v>272</v>
      </c>
      <c r="M38" s="226" t="s">
        <v>57</v>
      </c>
      <c r="N38" s="160">
        <v>42887</v>
      </c>
      <c r="O38" s="160">
        <v>43100</v>
      </c>
      <c r="P38" s="173" t="s">
        <v>260</v>
      </c>
      <c r="Q38" s="173"/>
      <c r="R38" s="198">
        <v>0</v>
      </c>
      <c r="S38" s="209"/>
      <c r="T38" s="198"/>
      <c r="U38" s="198"/>
      <c r="V38" s="198"/>
      <c r="W38" s="198"/>
      <c r="X38" s="209">
        <v>0.5</v>
      </c>
      <c r="Y38" s="198"/>
      <c r="Z38" s="198"/>
      <c r="AA38" s="209"/>
      <c r="AB38" s="209"/>
      <c r="AC38" s="209"/>
      <c r="AD38" s="209">
        <v>0.5</v>
      </c>
      <c r="AE38" s="227" t="s">
        <v>1033</v>
      </c>
      <c r="AF38" s="209">
        <v>0</v>
      </c>
      <c r="AG38" s="209">
        <f>+'Mayo 2017'!AG38+'Junio 2017'!AF38+'Julio 2017'!AF38+'Agosto 2017'!AF38+'Septiembre 2017'!AF38+'Octubre 2017'!AF38+AF38</f>
        <v>0.82000000000000006</v>
      </c>
      <c r="AH38" s="153" t="s">
        <v>1093</v>
      </c>
    </row>
    <row r="39" spans="2:34" ht="281.25" x14ac:dyDescent="0.25">
      <c r="B39" s="226" t="s">
        <v>64</v>
      </c>
      <c r="C39" s="226" t="s">
        <v>65</v>
      </c>
      <c r="D39" s="226" t="s">
        <v>66</v>
      </c>
      <c r="E39" s="226" t="s">
        <v>67</v>
      </c>
      <c r="F39" s="226" t="s">
        <v>69</v>
      </c>
      <c r="G39" s="226" t="s">
        <v>313</v>
      </c>
      <c r="H39" s="226" t="s">
        <v>81</v>
      </c>
      <c r="I39" s="226" t="s">
        <v>315</v>
      </c>
      <c r="J39" s="226" t="s">
        <v>239</v>
      </c>
      <c r="K39" s="173" t="s">
        <v>240</v>
      </c>
      <c r="L39" s="173" t="s">
        <v>241</v>
      </c>
      <c r="M39" s="226" t="s">
        <v>49</v>
      </c>
      <c r="N39" s="160">
        <v>42740</v>
      </c>
      <c r="O39" s="160">
        <v>43100</v>
      </c>
      <c r="P39" s="173" t="s">
        <v>242</v>
      </c>
      <c r="Q39" s="173" t="s">
        <v>243</v>
      </c>
      <c r="R39" s="198">
        <v>0.02</v>
      </c>
      <c r="S39" s="209">
        <v>0.08</v>
      </c>
      <c r="T39" s="198">
        <v>0.08</v>
      </c>
      <c r="U39" s="198">
        <v>0.08</v>
      </c>
      <c r="V39" s="198">
        <v>0.09</v>
      </c>
      <c r="W39" s="198">
        <v>0.08</v>
      </c>
      <c r="X39" s="209">
        <v>0.08</v>
      </c>
      <c r="Y39" s="198">
        <v>0.08</v>
      </c>
      <c r="Z39" s="198">
        <v>0.09</v>
      </c>
      <c r="AA39" s="209">
        <v>0.08</v>
      </c>
      <c r="AB39" s="198">
        <v>0.09</v>
      </c>
      <c r="AC39" s="198">
        <v>0.08</v>
      </c>
      <c r="AD39" s="209">
        <v>0.09</v>
      </c>
      <c r="AE39" s="227" t="s">
        <v>1033</v>
      </c>
      <c r="AF39" s="209">
        <v>2.5600000000000001E-2</v>
      </c>
      <c r="AG39" s="209">
        <f>+'Mayo 2017'!AG39+'Junio 2017'!AF39+'Julio 2017'!AF39+'Agosto 2017'!AF39+'Septiembre 2017'!AF39+'Octubre 2017'!AF39+AF39</f>
        <v>0.6389999999999999</v>
      </c>
      <c r="AH39" s="212" t="s">
        <v>1061</v>
      </c>
    </row>
    <row r="40" spans="2:34" ht="409.5" x14ac:dyDescent="0.25">
      <c r="B40" s="226" t="s">
        <v>64</v>
      </c>
      <c r="C40" s="226" t="s">
        <v>65</v>
      </c>
      <c r="D40" s="226" t="s">
        <v>66</v>
      </c>
      <c r="E40" s="226" t="s">
        <v>67</v>
      </c>
      <c r="F40" s="226" t="s">
        <v>69</v>
      </c>
      <c r="G40" s="226" t="s">
        <v>313</v>
      </c>
      <c r="H40" s="226" t="s">
        <v>81</v>
      </c>
      <c r="I40" s="226" t="s">
        <v>315</v>
      </c>
      <c r="J40" s="226" t="s">
        <v>244</v>
      </c>
      <c r="K40" s="173" t="s">
        <v>245</v>
      </c>
      <c r="L40" s="173" t="s">
        <v>246</v>
      </c>
      <c r="M40" s="226" t="s">
        <v>49</v>
      </c>
      <c r="N40" s="160">
        <v>42740</v>
      </c>
      <c r="O40" s="160">
        <v>43100</v>
      </c>
      <c r="P40" s="173" t="s">
        <v>242</v>
      </c>
      <c r="Q40" s="173" t="s">
        <v>247</v>
      </c>
      <c r="R40" s="198">
        <v>0.03</v>
      </c>
      <c r="S40" s="209">
        <v>0.08</v>
      </c>
      <c r="T40" s="198">
        <v>0.08</v>
      </c>
      <c r="U40" s="198">
        <v>0.08</v>
      </c>
      <c r="V40" s="198">
        <v>0.09</v>
      </c>
      <c r="W40" s="198">
        <v>0.08</v>
      </c>
      <c r="X40" s="209">
        <v>0.08</v>
      </c>
      <c r="Y40" s="198">
        <v>0.08</v>
      </c>
      <c r="Z40" s="198">
        <v>0.09</v>
      </c>
      <c r="AA40" s="209">
        <v>0.08</v>
      </c>
      <c r="AB40" s="198">
        <v>0.09</v>
      </c>
      <c r="AC40" s="198">
        <v>0.08</v>
      </c>
      <c r="AD40" s="209">
        <v>0.09</v>
      </c>
      <c r="AE40" s="227" t="s">
        <v>1033</v>
      </c>
      <c r="AF40" s="209">
        <v>6.9599999999999995E-2</v>
      </c>
      <c r="AG40" s="209">
        <f>+'Mayo 2017'!AG40+'Junio 2017'!AF40+'Julio 2017'!AF40+'Agosto 2017'!AF40+'Septiembre 2017'!AF40+'Octubre 2017'!AF40+AF40</f>
        <v>0.74430000000000007</v>
      </c>
      <c r="AH40" s="212" t="s">
        <v>1062</v>
      </c>
    </row>
    <row r="41" spans="2:34" ht="409.5" x14ac:dyDescent="0.25">
      <c r="B41" s="226" t="s">
        <v>64</v>
      </c>
      <c r="C41" s="226" t="s">
        <v>65</v>
      </c>
      <c r="D41" s="226" t="s">
        <v>66</v>
      </c>
      <c r="E41" s="226" t="s">
        <v>67</v>
      </c>
      <c r="F41" s="226" t="s">
        <v>69</v>
      </c>
      <c r="G41" s="226" t="s">
        <v>313</v>
      </c>
      <c r="H41" s="226" t="s">
        <v>81</v>
      </c>
      <c r="I41" s="226" t="s">
        <v>315</v>
      </c>
      <c r="J41" s="226" t="s">
        <v>248</v>
      </c>
      <c r="K41" s="173" t="s">
        <v>249</v>
      </c>
      <c r="L41" s="173" t="s">
        <v>250</v>
      </c>
      <c r="M41" s="226" t="s">
        <v>49</v>
      </c>
      <c r="N41" s="160">
        <v>42740</v>
      </c>
      <c r="O41" s="160">
        <v>43100</v>
      </c>
      <c r="P41" s="173" t="s">
        <v>242</v>
      </c>
      <c r="Q41" s="173" t="s">
        <v>251</v>
      </c>
      <c r="R41" s="198">
        <v>0.02</v>
      </c>
      <c r="S41" s="209">
        <v>0.08</v>
      </c>
      <c r="T41" s="198">
        <v>0.08</v>
      </c>
      <c r="U41" s="198">
        <v>0.08</v>
      </c>
      <c r="V41" s="198">
        <v>0.09</v>
      </c>
      <c r="W41" s="198">
        <v>0.08</v>
      </c>
      <c r="X41" s="209">
        <v>0.08</v>
      </c>
      <c r="Y41" s="198">
        <v>0.08</v>
      </c>
      <c r="Z41" s="198">
        <v>0.09</v>
      </c>
      <c r="AA41" s="209">
        <v>0.08</v>
      </c>
      <c r="AB41" s="198">
        <v>0.09</v>
      </c>
      <c r="AC41" s="198">
        <v>0.08</v>
      </c>
      <c r="AD41" s="209">
        <v>0.09</v>
      </c>
      <c r="AE41" s="227" t="s">
        <v>1033</v>
      </c>
      <c r="AF41" s="209">
        <v>3.56E-2</v>
      </c>
      <c r="AG41" s="209">
        <f>+'Mayo 2017'!AG41+'Junio 2017'!AF41+'Julio 2017'!AF41+'Agosto 2017'!AF41+'Septiembre 2017'!AF41+'Octubre 2017'!AF41+AF41</f>
        <v>0.63110000000000011</v>
      </c>
      <c r="AH41" s="173" t="s">
        <v>1063</v>
      </c>
    </row>
    <row r="42" spans="2:34" ht="292.5" x14ac:dyDescent="0.25">
      <c r="B42" s="226" t="s">
        <v>64</v>
      </c>
      <c r="C42" s="226" t="s">
        <v>65</v>
      </c>
      <c r="D42" s="226" t="s">
        <v>66</v>
      </c>
      <c r="E42" s="226" t="s">
        <v>67</v>
      </c>
      <c r="F42" s="226" t="s">
        <v>69</v>
      </c>
      <c r="G42" s="226" t="s">
        <v>313</v>
      </c>
      <c r="H42" s="226" t="s">
        <v>81</v>
      </c>
      <c r="I42" s="226" t="s">
        <v>315</v>
      </c>
      <c r="J42" s="226" t="s">
        <v>252</v>
      </c>
      <c r="K42" s="173" t="s">
        <v>253</v>
      </c>
      <c r="L42" s="173" t="s">
        <v>254</v>
      </c>
      <c r="M42" s="226" t="s">
        <v>49</v>
      </c>
      <c r="N42" s="160">
        <v>42740</v>
      </c>
      <c r="O42" s="160">
        <v>43100</v>
      </c>
      <c r="P42" s="173" t="s">
        <v>242</v>
      </c>
      <c r="Q42" s="173" t="s">
        <v>251</v>
      </c>
      <c r="R42" s="198">
        <v>0.02</v>
      </c>
      <c r="S42" s="209">
        <v>0.08</v>
      </c>
      <c r="T42" s="198">
        <v>0.08</v>
      </c>
      <c r="U42" s="198">
        <v>0.08</v>
      </c>
      <c r="V42" s="198">
        <v>0.09</v>
      </c>
      <c r="W42" s="198">
        <v>0.08</v>
      </c>
      <c r="X42" s="209">
        <v>0.08</v>
      </c>
      <c r="Y42" s="198">
        <v>0.08</v>
      </c>
      <c r="Z42" s="198">
        <v>0.09</v>
      </c>
      <c r="AA42" s="209">
        <v>0.08</v>
      </c>
      <c r="AB42" s="198">
        <v>0.09</v>
      </c>
      <c r="AC42" s="198">
        <v>0.08</v>
      </c>
      <c r="AD42" s="209">
        <v>0.09</v>
      </c>
      <c r="AE42" s="227" t="s">
        <v>1033</v>
      </c>
      <c r="AF42" s="209">
        <v>1.6E-2</v>
      </c>
      <c r="AG42" s="209">
        <f>+'Mayo 2017'!AG42+'Junio 2017'!AF42+'Julio 2017'!AF42+'Agosto 2017'!AF42+'Septiembre 2017'!AF42+'Octubre 2017'!AF42+AF42</f>
        <v>0.57099999999999995</v>
      </c>
      <c r="AH42" s="173" t="s">
        <v>1064</v>
      </c>
    </row>
    <row r="43" spans="2:34" ht="45" x14ac:dyDescent="0.25">
      <c r="B43" s="226" t="s">
        <v>64</v>
      </c>
      <c r="C43" s="226" t="s">
        <v>65</v>
      </c>
      <c r="D43" s="226" t="s">
        <v>66</v>
      </c>
      <c r="E43" s="226" t="s">
        <v>67</v>
      </c>
      <c r="F43" s="226" t="s">
        <v>75</v>
      </c>
      <c r="G43" s="226" t="s">
        <v>314</v>
      </c>
      <c r="H43" s="226" t="s">
        <v>81</v>
      </c>
      <c r="I43" s="226" t="s">
        <v>316</v>
      </c>
      <c r="J43" s="294" t="s">
        <v>134</v>
      </c>
      <c r="K43" s="173" t="s">
        <v>273</v>
      </c>
      <c r="L43" s="173" t="s">
        <v>274</v>
      </c>
      <c r="M43" s="226" t="s">
        <v>70</v>
      </c>
      <c r="N43" s="160">
        <v>42887</v>
      </c>
      <c r="O43" s="160">
        <v>43100</v>
      </c>
      <c r="P43" s="173" t="s">
        <v>88</v>
      </c>
      <c r="Q43" s="173" t="s">
        <v>88</v>
      </c>
      <c r="R43" s="198">
        <v>0.02</v>
      </c>
      <c r="S43" s="209"/>
      <c r="T43" s="198"/>
      <c r="U43" s="198"/>
      <c r="V43" s="198"/>
      <c r="W43" s="198"/>
      <c r="X43" s="209">
        <v>0.3</v>
      </c>
      <c r="Y43" s="198">
        <v>0.3</v>
      </c>
      <c r="Z43" s="198"/>
      <c r="AA43" s="209">
        <v>0.1</v>
      </c>
      <c r="AB43" s="209">
        <v>0.1</v>
      </c>
      <c r="AC43" s="209">
        <v>0.1</v>
      </c>
      <c r="AD43" s="209">
        <v>0.1</v>
      </c>
      <c r="AE43" s="227" t="s">
        <v>1033</v>
      </c>
      <c r="AF43" s="209">
        <v>0</v>
      </c>
      <c r="AG43" s="209">
        <f>+'Mayo 2017'!AG43+'Junio 2017'!AF43+'Julio 2017'!AF43+'Agosto 2017'!AF43+'Septiembre 2017'!AF43+'Octubre 2017'!AF43+AF43</f>
        <v>0</v>
      </c>
      <c r="AH43" s="173"/>
    </row>
    <row r="44" spans="2:34" ht="45" x14ac:dyDescent="0.25">
      <c r="B44" s="226" t="s">
        <v>64</v>
      </c>
      <c r="C44" s="226" t="s">
        <v>65</v>
      </c>
      <c r="D44" s="226" t="s">
        <v>66</v>
      </c>
      <c r="E44" s="226" t="s">
        <v>67</v>
      </c>
      <c r="F44" s="226" t="s">
        <v>75</v>
      </c>
      <c r="G44" s="226" t="s">
        <v>314</v>
      </c>
      <c r="H44" s="226" t="s">
        <v>81</v>
      </c>
      <c r="I44" s="226" t="s">
        <v>316</v>
      </c>
      <c r="J44" s="297"/>
      <c r="K44" s="173" t="s">
        <v>275</v>
      </c>
      <c r="L44" s="173" t="s">
        <v>276</v>
      </c>
      <c r="M44" s="226" t="s">
        <v>70</v>
      </c>
      <c r="N44" s="160">
        <v>42736</v>
      </c>
      <c r="O44" s="160">
        <v>43100</v>
      </c>
      <c r="P44" s="173" t="s">
        <v>88</v>
      </c>
      <c r="Q44" s="173" t="s">
        <v>88</v>
      </c>
      <c r="R44" s="198">
        <v>0.03</v>
      </c>
      <c r="S44" s="209">
        <v>0.08</v>
      </c>
      <c r="T44" s="198">
        <v>0.08</v>
      </c>
      <c r="U44" s="198">
        <v>0.08</v>
      </c>
      <c r="V44" s="198">
        <v>0.08</v>
      </c>
      <c r="W44" s="198">
        <v>0.08</v>
      </c>
      <c r="X44" s="209">
        <v>0.08</v>
      </c>
      <c r="Y44" s="198">
        <v>0.08</v>
      </c>
      <c r="Z44" s="198">
        <v>0.08</v>
      </c>
      <c r="AA44" s="209">
        <v>0.08</v>
      </c>
      <c r="AB44" s="209">
        <v>0.08</v>
      </c>
      <c r="AC44" s="209">
        <v>0.08</v>
      </c>
      <c r="AD44" s="209">
        <v>0.12</v>
      </c>
      <c r="AE44" s="227" t="s">
        <v>1033</v>
      </c>
      <c r="AF44" s="209">
        <v>0.08</v>
      </c>
      <c r="AG44" s="209">
        <f>+'Mayo 2017'!AG44+'Junio 2017'!AF44+'Julio 2017'!AF44+'Agosto 2017'!AF44+'Septiembre 2017'!AF44+'Octubre 2017'!AF44+AF44</f>
        <v>0.87999999999999989</v>
      </c>
      <c r="AH44" s="173" t="s">
        <v>1004</v>
      </c>
    </row>
    <row r="45" spans="2:34" ht="45" x14ac:dyDescent="0.25">
      <c r="B45" s="226" t="s">
        <v>64</v>
      </c>
      <c r="C45" s="226" t="s">
        <v>65</v>
      </c>
      <c r="D45" s="226" t="s">
        <v>66</v>
      </c>
      <c r="E45" s="226" t="s">
        <v>67</v>
      </c>
      <c r="F45" s="226" t="s">
        <v>75</v>
      </c>
      <c r="G45" s="226" t="s">
        <v>314</v>
      </c>
      <c r="H45" s="226" t="s">
        <v>81</v>
      </c>
      <c r="I45" s="226" t="s">
        <v>316</v>
      </c>
      <c r="J45" s="297"/>
      <c r="K45" s="173" t="s">
        <v>277</v>
      </c>
      <c r="L45" s="173" t="s">
        <v>278</v>
      </c>
      <c r="M45" s="226" t="s">
        <v>70</v>
      </c>
      <c r="N45" s="160">
        <v>42826</v>
      </c>
      <c r="O45" s="160">
        <v>42855</v>
      </c>
      <c r="P45" s="173" t="s">
        <v>281</v>
      </c>
      <c r="Q45" s="173" t="s">
        <v>88</v>
      </c>
      <c r="R45" s="198">
        <v>0.02</v>
      </c>
      <c r="S45" s="209"/>
      <c r="T45" s="198"/>
      <c r="U45" s="198"/>
      <c r="V45" s="198">
        <v>1</v>
      </c>
      <c r="W45" s="198"/>
      <c r="X45" s="209"/>
      <c r="Y45" s="198"/>
      <c r="Z45" s="198"/>
      <c r="AA45" s="209"/>
      <c r="AB45" s="209"/>
      <c r="AC45" s="209"/>
      <c r="AD45" s="209"/>
      <c r="AE45" s="227" t="s">
        <v>1033</v>
      </c>
      <c r="AF45" s="209">
        <v>0</v>
      </c>
      <c r="AG45" s="209">
        <f>+'Mayo 2017'!AG45+'Junio 2017'!AF45+'Julio 2017'!AF45+'Agosto 2017'!AF45+'Septiembre 2017'!AF45+'Octubre 2017'!AF45+AF45</f>
        <v>1</v>
      </c>
      <c r="AH45" s="173"/>
    </row>
    <row r="46" spans="2:34" ht="45" x14ac:dyDescent="0.25">
      <c r="B46" s="226" t="s">
        <v>64</v>
      </c>
      <c r="C46" s="226" t="s">
        <v>65</v>
      </c>
      <c r="D46" s="226" t="s">
        <v>66</v>
      </c>
      <c r="E46" s="226" t="s">
        <v>67</v>
      </c>
      <c r="F46" s="226" t="s">
        <v>75</v>
      </c>
      <c r="G46" s="226" t="s">
        <v>314</v>
      </c>
      <c r="H46" s="226" t="s">
        <v>81</v>
      </c>
      <c r="I46" s="226" t="s">
        <v>316</v>
      </c>
      <c r="J46" s="297"/>
      <c r="K46" s="173" t="s">
        <v>279</v>
      </c>
      <c r="L46" s="173" t="s">
        <v>280</v>
      </c>
      <c r="M46" s="226" t="s">
        <v>70</v>
      </c>
      <c r="N46" s="160">
        <v>42840</v>
      </c>
      <c r="O46" s="160">
        <v>43100</v>
      </c>
      <c r="P46" s="173" t="s">
        <v>71</v>
      </c>
      <c r="Q46" s="173" t="s">
        <v>88</v>
      </c>
      <c r="R46" s="198">
        <v>0.02</v>
      </c>
      <c r="S46" s="209"/>
      <c r="T46" s="198"/>
      <c r="U46" s="198"/>
      <c r="V46" s="198">
        <v>0.05</v>
      </c>
      <c r="W46" s="198">
        <v>0.05</v>
      </c>
      <c r="X46" s="209">
        <v>0.1</v>
      </c>
      <c r="Y46" s="198">
        <v>0.1</v>
      </c>
      <c r="Z46" s="198">
        <v>0.2</v>
      </c>
      <c r="AA46" s="209">
        <v>0.2</v>
      </c>
      <c r="AB46" s="198">
        <v>0.1</v>
      </c>
      <c r="AC46" s="198">
        <v>0.1</v>
      </c>
      <c r="AD46" s="209">
        <v>0.1</v>
      </c>
      <c r="AE46" s="227" t="s">
        <v>1033</v>
      </c>
      <c r="AF46" s="209">
        <v>0</v>
      </c>
      <c r="AG46" s="209">
        <f>+'Mayo 2017'!AG46+'Junio 2017'!AF46+'Julio 2017'!AF46+'Agosto 2017'!AF46+'Septiembre 2017'!AF46+'Octubre 2017'!AF46+AF46</f>
        <v>0</v>
      </c>
      <c r="AH46" s="173"/>
    </row>
    <row r="47" spans="2:34" ht="45" x14ac:dyDescent="0.25">
      <c r="B47" s="226" t="s">
        <v>64</v>
      </c>
      <c r="C47" s="226" t="s">
        <v>65</v>
      </c>
      <c r="D47" s="226" t="s">
        <v>66</v>
      </c>
      <c r="E47" s="226" t="s">
        <v>67</v>
      </c>
      <c r="F47" s="226" t="s">
        <v>75</v>
      </c>
      <c r="G47" s="226" t="s">
        <v>314</v>
      </c>
      <c r="H47" s="226" t="s">
        <v>81</v>
      </c>
      <c r="I47" s="226" t="s">
        <v>316</v>
      </c>
      <c r="J47" s="297"/>
      <c r="K47" s="173" t="s">
        <v>282</v>
      </c>
      <c r="L47" s="173" t="s">
        <v>283</v>
      </c>
      <c r="M47" s="226" t="s">
        <v>70</v>
      </c>
      <c r="N47" s="160">
        <v>42887</v>
      </c>
      <c r="O47" s="160">
        <v>42977</v>
      </c>
      <c r="P47" s="173" t="s">
        <v>281</v>
      </c>
      <c r="Q47" s="173" t="s">
        <v>88</v>
      </c>
      <c r="R47" s="198">
        <v>0.02</v>
      </c>
      <c r="S47" s="209"/>
      <c r="T47" s="198"/>
      <c r="U47" s="198"/>
      <c r="V47" s="198"/>
      <c r="W47" s="198"/>
      <c r="X47" s="209">
        <v>0.2</v>
      </c>
      <c r="Y47" s="198">
        <v>0.3</v>
      </c>
      <c r="Z47" s="198">
        <v>0.5</v>
      </c>
      <c r="AA47" s="209"/>
      <c r="AB47" s="209"/>
      <c r="AC47" s="209"/>
      <c r="AD47" s="209"/>
      <c r="AE47" s="227" t="s">
        <v>1033</v>
      </c>
      <c r="AF47" s="209">
        <v>0</v>
      </c>
      <c r="AG47" s="209">
        <f>+'Mayo 2017'!AG47+'Junio 2017'!AF47+'Julio 2017'!AF47+'Agosto 2017'!AF47+'Septiembre 2017'!AF47+'Octubre 2017'!AF47+AF47</f>
        <v>1</v>
      </c>
      <c r="AH47" s="173"/>
    </row>
    <row r="48" spans="2:34" ht="45" x14ac:dyDescent="0.25">
      <c r="B48" s="226" t="s">
        <v>64</v>
      </c>
      <c r="C48" s="226" t="s">
        <v>65</v>
      </c>
      <c r="D48" s="226" t="s">
        <v>66</v>
      </c>
      <c r="E48" s="226" t="s">
        <v>67</v>
      </c>
      <c r="F48" s="226" t="s">
        <v>75</v>
      </c>
      <c r="G48" s="226" t="s">
        <v>314</v>
      </c>
      <c r="H48" s="226" t="s">
        <v>81</v>
      </c>
      <c r="I48" s="226" t="s">
        <v>316</v>
      </c>
      <c r="J48" s="297"/>
      <c r="K48" s="173" t="s">
        <v>284</v>
      </c>
      <c r="L48" s="173" t="s">
        <v>276</v>
      </c>
      <c r="M48" s="226" t="s">
        <v>70</v>
      </c>
      <c r="N48" s="160">
        <v>42979</v>
      </c>
      <c r="O48" s="160">
        <v>43039</v>
      </c>
      <c r="P48" s="173" t="s">
        <v>88</v>
      </c>
      <c r="Q48" s="173" t="s">
        <v>88</v>
      </c>
      <c r="R48" s="198">
        <v>0.02</v>
      </c>
      <c r="S48" s="209"/>
      <c r="T48" s="198"/>
      <c r="U48" s="198"/>
      <c r="V48" s="198"/>
      <c r="W48" s="198"/>
      <c r="X48" s="209"/>
      <c r="Y48" s="198"/>
      <c r="Z48" s="198"/>
      <c r="AA48" s="209">
        <v>0.5</v>
      </c>
      <c r="AB48" s="209">
        <v>0.5</v>
      </c>
      <c r="AC48" s="209"/>
      <c r="AD48" s="209"/>
      <c r="AE48" s="227" t="s">
        <v>1033</v>
      </c>
      <c r="AF48" s="209">
        <v>0</v>
      </c>
      <c r="AG48" s="209">
        <f>+'Mayo 2017'!AG48+'Junio 2017'!AF48+'Julio 2017'!AF48+'Agosto 2017'!AF48+'Septiembre 2017'!AF48+'Octubre 2017'!AF48+AF48</f>
        <v>0</v>
      </c>
      <c r="AH48" s="173"/>
    </row>
    <row r="49" spans="2:34" ht="45" x14ac:dyDescent="0.25">
      <c r="B49" s="226" t="s">
        <v>64</v>
      </c>
      <c r="C49" s="226" t="s">
        <v>65</v>
      </c>
      <c r="D49" s="226" t="s">
        <v>66</v>
      </c>
      <c r="E49" s="226" t="s">
        <v>67</v>
      </c>
      <c r="F49" s="226" t="s">
        <v>75</v>
      </c>
      <c r="G49" s="226" t="s">
        <v>314</v>
      </c>
      <c r="H49" s="226" t="s">
        <v>81</v>
      </c>
      <c r="I49" s="226" t="s">
        <v>316</v>
      </c>
      <c r="J49" s="297"/>
      <c r="K49" s="173" t="s">
        <v>285</v>
      </c>
      <c r="L49" s="173" t="s">
        <v>276</v>
      </c>
      <c r="M49" s="226" t="s">
        <v>70</v>
      </c>
      <c r="N49" s="160">
        <v>42917</v>
      </c>
      <c r="O49" s="160">
        <v>43039</v>
      </c>
      <c r="P49" s="173" t="s">
        <v>88</v>
      </c>
      <c r="Q49" s="173" t="s">
        <v>88</v>
      </c>
      <c r="R49" s="198">
        <v>0.02</v>
      </c>
      <c r="S49" s="209"/>
      <c r="T49" s="198"/>
      <c r="U49" s="198"/>
      <c r="V49" s="198"/>
      <c r="W49" s="198"/>
      <c r="X49" s="209"/>
      <c r="Y49" s="198">
        <v>0.25</v>
      </c>
      <c r="Z49" s="198">
        <v>0.25</v>
      </c>
      <c r="AA49" s="209">
        <v>0.25</v>
      </c>
      <c r="AB49" s="209">
        <v>0.25</v>
      </c>
      <c r="AC49" s="209"/>
      <c r="AD49" s="209"/>
      <c r="AE49" s="227" t="s">
        <v>1033</v>
      </c>
      <c r="AF49" s="209">
        <v>0</v>
      </c>
      <c r="AG49" s="209">
        <f>+'Mayo 2017'!AG49+'Junio 2017'!AF49+'Julio 2017'!AF49+'Agosto 2017'!AF49+'Septiembre 2017'!AF49+'Octubre 2017'!AF49+AF49</f>
        <v>0</v>
      </c>
      <c r="AH49" s="173"/>
    </row>
    <row r="50" spans="2:34" ht="45" x14ac:dyDescent="0.25">
      <c r="B50" s="226" t="s">
        <v>64</v>
      </c>
      <c r="C50" s="226" t="s">
        <v>65</v>
      </c>
      <c r="D50" s="226" t="s">
        <v>66</v>
      </c>
      <c r="E50" s="226" t="s">
        <v>67</v>
      </c>
      <c r="F50" s="226" t="s">
        <v>75</v>
      </c>
      <c r="G50" s="226" t="s">
        <v>314</v>
      </c>
      <c r="H50" s="226" t="s">
        <v>81</v>
      </c>
      <c r="I50" s="226" t="s">
        <v>316</v>
      </c>
      <c r="J50" s="296" t="s">
        <v>135</v>
      </c>
      <c r="K50" s="173" t="s">
        <v>286</v>
      </c>
      <c r="L50" s="173" t="s">
        <v>276</v>
      </c>
      <c r="M50" s="226" t="s">
        <v>70</v>
      </c>
      <c r="N50" s="160">
        <v>42887</v>
      </c>
      <c r="O50" s="160">
        <v>42947</v>
      </c>
      <c r="P50" s="173" t="s">
        <v>88</v>
      </c>
      <c r="Q50" s="173" t="s">
        <v>88</v>
      </c>
      <c r="R50" s="198">
        <v>0.02</v>
      </c>
      <c r="S50" s="209"/>
      <c r="T50" s="198"/>
      <c r="U50" s="198"/>
      <c r="V50" s="198"/>
      <c r="W50" s="198"/>
      <c r="X50" s="209">
        <v>0.5</v>
      </c>
      <c r="Y50" s="198">
        <v>0.5</v>
      </c>
      <c r="Z50" s="198"/>
      <c r="AA50" s="209"/>
      <c r="AB50" s="198"/>
      <c r="AC50" s="198"/>
      <c r="AD50" s="209"/>
      <c r="AE50" s="227" t="s">
        <v>1033</v>
      </c>
      <c r="AF50" s="209">
        <v>0.06</v>
      </c>
      <c r="AG50" s="209">
        <f>+'Mayo 2017'!AG50+'Junio 2017'!AF50+'Julio 2017'!AF50+'Agosto 2017'!AF50+'Septiembre 2017'!AF50+'Octubre 2017'!AF50+AF50</f>
        <v>0.90999999999999992</v>
      </c>
      <c r="AH50" s="173" t="s">
        <v>1080</v>
      </c>
    </row>
    <row r="51" spans="2:34" ht="45" x14ac:dyDescent="0.25">
      <c r="B51" s="226" t="s">
        <v>64</v>
      </c>
      <c r="C51" s="226" t="s">
        <v>65</v>
      </c>
      <c r="D51" s="226" t="s">
        <v>66</v>
      </c>
      <c r="E51" s="226" t="s">
        <v>67</v>
      </c>
      <c r="F51" s="226" t="s">
        <v>75</v>
      </c>
      <c r="G51" s="226" t="s">
        <v>314</v>
      </c>
      <c r="H51" s="226" t="s">
        <v>81</v>
      </c>
      <c r="I51" s="226" t="s">
        <v>316</v>
      </c>
      <c r="J51" s="297"/>
      <c r="K51" s="173" t="s">
        <v>287</v>
      </c>
      <c r="L51" s="173" t="s">
        <v>288</v>
      </c>
      <c r="M51" s="226" t="s">
        <v>70</v>
      </c>
      <c r="N51" s="160">
        <v>42767</v>
      </c>
      <c r="O51" s="160">
        <v>43100</v>
      </c>
      <c r="P51" s="173" t="s">
        <v>88</v>
      </c>
      <c r="Q51" s="173" t="s">
        <v>88</v>
      </c>
      <c r="R51" s="198">
        <v>0.02</v>
      </c>
      <c r="S51" s="209"/>
      <c r="T51" s="198">
        <v>0.09</v>
      </c>
      <c r="U51" s="198">
        <v>0.09</v>
      </c>
      <c r="V51" s="198">
        <v>0.09</v>
      </c>
      <c r="W51" s="198">
        <v>0.09</v>
      </c>
      <c r="X51" s="209">
        <v>0.09</v>
      </c>
      <c r="Y51" s="198">
        <v>0.09</v>
      </c>
      <c r="Z51" s="198">
        <v>0.09</v>
      </c>
      <c r="AA51" s="209">
        <v>0.09</v>
      </c>
      <c r="AB51" s="198">
        <v>0.09</v>
      </c>
      <c r="AC51" s="198">
        <v>0.09</v>
      </c>
      <c r="AD51" s="209">
        <v>0.1</v>
      </c>
      <c r="AE51" s="227" t="s">
        <v>1033</v>
      </c>
      <c r="AF51" s="209">
        <v>0</v>
      </c>
      <c r="AG51" s="209">
        <f>+'Mayo 2017'!AG51+'Junio 2017'!AF51+'Julio 2017'!AF51+'Agosto 2017'!AF51+'Septiembre 2017'!AF51+'Octubre 2017'!AF51+AF51</f>
        <v>0.18</v>
      </c>
      <c r="AH51" s="173"/>
    </row>
    <row r="52" spans="2:34" ht="45" x14ac:dyDescent="0.25">
      <c r="B52" s="226" t="s">
        <v>64</v>
      </c>
      <c r="C52" s="226" t="s">
        <v>65</v>
      </c>
      <c r="D52" s="226" t="s">
        <v>66</v>
      </c>
      <c r="E52" s="226" t="s">
        <v>67</v>
      </c>
      <c r="F52" s="226" t="s">
        <v>75</v>
      </c>
      <c r="G52" s="226" t="s">
        <v>314</v>
      </c>
      <c r="H52" s="226" t="s">
        <v>81</v>
      </c>
      <c r="I52" s="226" t="s">
        <v>316</v>
      </c>
      <c r="J52" s="297"/>
      <c r="K52" s="173" t="s">
        <v>289</v>
      </c>
      <c r="L52" s="173" t="s">
        <v>276</v>
      </c>
      <c r="M52" s="226" t="s">
        <v>70</v>
      </c>
      <c r="N52" s="160">
        <v>42736</v>
      </c>
      <c r="O52" s="160">
        <v>43100</v>
      </c>
      <c r="P52" s="173" t="s">
        <v>88</v>
      </c>
      <c r="Q52" s="173" t="s">
        <v>88</v>
      </c>
      <c r="R52" s="198">
        <v>0.02</v>
      </c>
      <c r="S52" s="209">
        <v>0.08</v>
      </c>
      <c r="T52" s="198">
        <v>0.08</v>
      </c>
      <c r="U52" s="198">
        <v>0.08</v>
      </c>
      <c r="V52" s="198">
        <v>0.08</v>
      </c>
      <c r="W52" s="198">
        <v>0.08</v>
      </c>
      <c r="X52" s="209">
        <v>0.08</v>
      </c>
      <c r="Y52" s="198">
        <v>0.08</v>
      </c>
      <c r="Z52" s="198">
        <v>0.08</v>
      </c>
      <c r="AA52" s="209">
        <v>0.08</v>
      </c>
      <c r="AB52" s="198">
        <v>0.08</v>
      </c>
      <c r="AC52" s="198">
        <v>0.08</v>
      </c>
      <c r="AD52" s="209">
        <v>0.12</v>
      </c>
      <c r="AE52" s="227" t="s">
        <v>1033</v>
      </c>
      <c r="AF52" s="209">
        <v>0.08</v>
      </c>
      <c r="AG52" s="209">
        <f>+'Mayo 2017'!AG52+'Junio 2017'!AF52+'Julio 2017'!AF52+'Agosto 2017'!AF52+'Septiembre 2017'!AF52+'Octubre 2017'!AF52+AF52</f>
        <v>0.87999999999999989</v>
      </c>
      <c r="AH52" s="173" t="s">
        <v>1081</v>
      </c>
    </row>
    <row r="53" spans="2:34" ht="45" x14ac:dyDescent="0.25">
      <c r="B53" s="226" t="s">
        <v>64</v>
      </c>
      <c r="C53" s="226" t="s">
        <v>65</v>
      </c>
      <c r="D53" s="226" t="s">
        <v>66</v>
      </c>
      <c r="E53" s="226" t="s">
        <v>67</v>
      </c>
      <c r="F53" s="226" t="s">
        <v>75</v>
      </c>
      <c r="G53" s="226" t="s">
        <v>314</v>
      </c>
      <c r="H53" s="226" t="s">
        <v>81</v>
      </c>
      <c r="I53" s="226" t="s">
        <v>316</v>
      </c>
      <c r="J53" s="297"/>
      <c r="K53" s="173" t="s">
        <v>290</v>
      </c>
      <c r="L53" s="173" t="s">
        <v>291</v>
      </c>
      <c r="M53" s="226" t="s">
        <v>70</v>
      </c>
      <c r="N53" s="160">
        <v>42736</v>
      </c>
      <c r="O53" s="160">
        <v>43100</v>
      </c>
      <c r="P53" s="173" t="s">
        <v>88</v>
      </c>
      <c r="Q53" s="173" t="s">
        <v>88</v>
      </c>
      <c r="R53" s="198">
        <v>0.02</v>
      </c>
      <c r="S53" s="209">
        <v>0.3</v>
      </c>
      <c r="T53" s="198">
        <v>0.03</v>
      </c>
      <c r="U53" s="198">
        <v>0.03</v>
      </c>
      <c r="V53" s="198">
        <v>0.03</v>
      </c>
      <c r="W53" s="198">
        <v>0.4</v>
      </c>
      <c r="X53" s="209">
        <v>0.03</v>
      </c>
      <c r="Y53" s="198">
        <v>0.03</v>
      </c>
      <c r="Z53" s="198">
        <v>0.03</v>
      </c>
      <c r="AA53" s="209">
        <v>0.03</v>
      </c>
      <c r="AB53" s="198">
        <v>0.03</v>
      </c>
      <c r="AC53" s="198">
        <v>0.03</v>
      </c>
      <c r="AD53" s="209">
        <v>0.03</v>
      </c>
      <c r="AE53" s="227" t="s">
        <v>1033</v>
      </c>
      <c r="AF53" s="209">
        <v>0.03</v>
      </c>
      <c r="AG53" s="209">
        <f>+'Mayo 2017'!AG53+'Junio 2017'!AF53+'Julio 2017'!AF53+'Agosto 2017'!AF53+'Septiembre 2017'!AF53+'Octubre 2017'!AF53+AF53</f>
        <v>0.94000000000000017</v>
      </c>
      <c r="AH53" s="173" t="s">
        <v>1006</v>
      </c>
    </row>
    <row r="54" spans="2:34" ht="45" x14ac:dyDescent="0.25">
      <c r="B54" s="226" t="s">
        <v>64</v>
      </c>
      <c r="C54" s="226" t="s">
        <v>65</v>
      </c>
      <c r="D54" s="226" t="s">
        <v>66</v>
      </c>
      <c r="E54" s="226" t="s">
        <v>67</v>
      </c>
      <c r="F54" s="226" t="s">
        <v>75</v>
      </c>
      <c r="G54" s="226" t="s">
        <v>314</v>
      </c>
      <c r="H54" s="226" t="s">
        <v>81</v>
      </c>
      <c r="I54" s="226" t="s">
        <v>316</v>
      </c>
      <c r="J54" s="297"/>
      <c r="K54" s="173" t="s">
        <v>292</v>
      </c>
      <c r="L54" s="173" t="s">
        <v>293</v>
      </c>
      <c r="M54" s="226" t="s">
        <v>70</v>
      </c>
      <c r="N54" s="160">
        <v>42736</v>
      </c>
      <c r="O54" s="160">
        <v>42855</v>
      </c>
      <c r="P54" s="173" t="s">
        <v>88</v>
      </c>
      <c r="Q54" s="173" t="s">
        <v>88</v>
      </c>
      <c r="R54" s="198">
        <v>0.03</v>
      </c>
      <c r="S54" s="209">
        <v>0.25</v>
      </c>
      <c r="T54" s="198">
        <v>0.25</v>
      </c>
      <c r="U54" s="198">
        <v>0.25</v>
      </c>
      <c r="V54" s="198">
        <v>0.25</v>
      </c>
      <c r="W54" s="198"/>
      <c r="X54" s="209"/>
      <c r="Y54" s="198"/>
      <c r="Z54" s="198"/>
      <c r="AA54" s="209"/>
      <c r="AB54" s="198"/>
      <c r="AC54" s="198"/>
      <c r="AD54" s="209"/>
      <c r="AE54" s="227" t="s">
        <v>1033</v>
      </c>
      <c r="AF54" s="209">
        <v>0</v>
      </c>
      <c r="AG54" s="209">
        <f>+'Mayo 2017'!AG54+'Junio 2017'!AF54+'Julio 2017'!AF54+'Agosto 2017'!AF54+'Septiembre 2017'!AF54+'Octubre 2017'!AF54+AF54</f>
        <v>1</v>
      </c>
      <c r="AH54" s="173"/>
    </row>
    <row r="55" spans="2:34" ht="45" x14ac:dyDescent="0.25">
      <c r="B55" s="226" t="s">
        <v>64</v>
      </c>
      <c r="C55" s="226" t="s">
        <v>65</v>
      </c>
      <c r="D55" s="226" t="s">
        <v>66</v>
      </c>
      <c r="E55" s="226" t="s">
        <v>67</v>
      </c>
      <c r="F55" s="226" t="s">
        <v>75</v>
      </c>
      <c r="G55" s="226" t="s">
        <v>314</v>
      </c>
      <c r="H55" s="226" t="s">
        <v>81</v>
      </c>
      <c r="I55" s="226" t="s">
        <v>316</v>
      </c>
      <c r="J55" s="297"/>
      <c r="K55" s="173" t="s">
        <v>294</v>
      </c>
      <c r="L55" s="173" t="s">
        <v>295</v>
      </c>
      <c r="M55" s="226" t="s">
        <v>70</v>
      </c>
      <c r="N55" s="160">
        <v>42736</v>
      </c>
      <c r="O55" s="160">
        <v>42794</v>
      </c>
      <c r="P55" s="173" t="s">
        <v>88</v>
      </c>
      <c r="Q55" s="173" t="s">
        <v>88</v>
      </c>
      <c r="R55" s="198">
        <v>0.02</v>
      </c>
      <c r="S55" s="209">
        <v>1</v>
      </c>
      <c r="T55" s="198"/>
      <c r="U55" s="198"/>
      <c r="V55" s="198"/>
      <c r="W55" s="198"/>
      <c r="X55" s="209"/>
      <c r="Y55" s="198"/>
      <c r="Z55" s="198"/>
      <c r="AA55" s="209"/>
      <c r="AB55" s="198"/>
      <c r="AC55" s="198"/>
      <c r="AD55" s="209"/>
      <c r="AE55" s="227" t="s">
        <v>1033</v>
      </c>
      <c r="AF55" s="209">
        <v>0</v>
      </c>
      <c r="AG55" s="209">
        <f>+'Mayo 2017'!AG55+'Junio 2017'!AF55+'Julio 2017'!AF55+'Agosto 2017'!AF55+'Septiembre 2017'!AF55+'Octubre 2017'!AF55+AF55</f>
        <v>1</v>
      </c>
      <c r="AH55" s="173"/>
    </row>
    <row r="56" spans="2:34" ht="45" x14ac:dyDescent="0.25">
      <c r="B56" s="226" t="s">
        <v>64</v>
      </c>
      <c r="C56" s="226" t="s">
        <v>65</v>
      </c>
      <c r="D56" s="226" t="s">
        <v>66</v>
      </c>
      <c r="E56" s="226" t="s">
        <v>67</v>
      </c>
      <c r="F56" s="226" t="s">
        <v>75</v>
      </c>
      <c r="G56" s="226" t="s">
        <v>314</v>
      </c>
      <c r="H56" s="226" t="s">
        <v>81</v>
      </c>
      <c r="I56" s="226" t="s">
        <v>316</v>
      </c>
      <c r="J56" s="297"/>
      <c r="K56" s="173" t="s">
        <v>296</v>
      </c>
      <c r="L56" s="173" t="s">
        <v>295</v>
      </c>
      <c r="M56" s="226" t="s">
        <v>70</v>
      </c>
      <c r="N56" s="160">
        <v>42917</v>
      </c>
      <c r="O56" s="160">
        <v>42947</v>
      </c>
      <c r="P56" s="173" t="s">
        <v>88</v>
      </c>
      <c r="Q56" s="173" t="s">
        <v>88</v>
      </c>
      <c r="R56" s="198">
        <v>0.02</v>
      </c>
      <c r="S56" s="209"/>
      <c r="T56" s="198"/>
      <c r="U56" s="198"/>
      <c r="V56" s="198"/>
      <c r="W56" s="198"/>
      <c r="X56" s="209"/>
      <c r="Y56" s="198">
        <v>1</v>
      </c>
      <c r="Z56" s="198"/>
      <c r="AA56" s="209"/>
      <c r="AB56" s="198"/>
      <c r="AC56" s="198"/>
      <c r="AD56" s="209"/>
      <c r="AE56" s="227" t="s">
        <v>1033</v>
      </c>
      <c r="AF56" s="209">
        <v>0</v>
      </c>
      <c r="AG56" s="209">
        <f>+'Mayo 2017'!AG56+'Junio 2017'!AF56+'Julio 2017'!AF56+'Agosto 2017'!AF56+'Septiembre 2017'!AF56+'Octubre 2017'!AF56+AF56</f>
        <v>0</v>
      </c>
      <c r="AH56" s="173"/>
    </row>
    <row r="57" spans="2:34" ht="45" x14ac:dyDescent="0.25">
      <c r="B57" s="226" t="s">
        <v>64</v>
      </c>
      <c r="C57" s="226" t="s">
        <v>65</v>
      </c>
      <c r="D57" s="226" t="s">
        <v>66</v>
      </c>
      <c r="E57" s="226" t="s">
        <v>67</v>
      </c>
      <c r="F57" s="226" t="s">
        <v>75</v>
      </c>
      <c r="G57" s="226" t="s">
        <v>314</v>
      </c>
      <c r="H57" s="226" t="s">
        <v>81</v>
      </c>
      <c r="I57" s="226" t="s">
        <v>316</v>
      </c>
      <c r="J57" s="297"/>
      <c r="K57" s="173" t="s">
        <v>297</v>
      </c>
      <c r="L57" s="173" t="s">
        <v>298</v>
      </c>
      <c r="M57" s="226" t="s">
        <v>70</v>
      </c>
      <c r="N57" s="160">
        <v>42948</v>
      </c>
      <c r="O57" s="160">
        <v>43039</v>
      </c>
      <c r="P57" s="173" t="s">
        <v>88</v>
      </c>
      <c r="Q57" s="173" t="s">
        <v>88</v>
      </c>
      <c r="R57" s="198">
        <v>0.02</v>
      </c>
      <c r="S57" s="209"/>
      <c r="T57" s="198"/>
      <c r="U57" s="198"/>
      <c r="V57" s="198"/>
      <c r="W57" s="198"/>
      <c r="X57" s="209"/>
      <c r="Y57" s="198"/>
      <c r="Z57" s="198">
        <v>0.75</v>
      </c>
      <c r="AA57" s="209"/>
      <c r="AB57" s="198">
        <v>0.25</v>
      </c>
      <c r="AC57" s="198"/>
      <c r="AD57" s="209"/>
      <c r="AE57" s="227" t="s">
        <v>1033</v>
      </c>
      <c r="AF57" s="209">
        <v>0</v>
      </c>
      <c r="AG57" s="209">
        <f>+'Mayo 2017'!AG57+'Junio 2017'!AF57+'Julio 2017'!AF57+'Agosto 2017'!AF57+'Septiembre 2017'!AF57+'Octubre 2017'!AF57+AF57</f>
        <v>0</v>
      </c>
      <c r="AH57" s="173"/>
    </row>
    <row r="58" spans="2:34" ht="45" x14ac:dyDescent="0.25">
      <c r="B58" s="226" t="s">
        <v>64</v>
      </c>
      <c r="C58" s="226" t="s">
        <v>65</v>
      </c>
      <c r="D58" s="226" t="s">
        <v>66</v>
      </c>
      <c r="E58" s="226" t="s">
        <v>67</v>
      </c>
      <c r="F58" s="226" t="s">
        <v>75</v>
      </c>
      <c r="G58" s="226" t="s">
        <v>314</v>
      </c>
      <c r="H58" s="226" t="s">
        <v>81</v>
      </c>
      <c r="I58" s="226" t="s">
        <v>316</v>
      </c>
      <c r="J58" s="297"/>
      <c r="K58" s="173" t="s">
        <v>299</v>
      </c>
      <c r="L58" s="173" t="s">
        <v>276</v>
      </c>
      <c r="M58" s="226" t="s">
        <v>70</v>
      </c>
      <c r="N58" s="160">
        <v>42917</v>
      </c>
      <c r="O58" s="160">
        <v>43069</v>
      </c>
      <c r="P58" s="173" t="s">
        <v>53</v>
      </c>
      <c r="Q58" s="173" t="s">
        <v>88</v>
      </c>
      <c r="R58" s="198">
        <v>0.02</v>
      </c>
      <c r="S58" s="209"/>
      <c r="T58" s="198"/>
      <c r="U58" s="198"/>
      <c r="V58" s="198"/>
      <c r="W58" s="198"/>
      <c r="X58" s="209"/>
      <c r="Y58" s="198">
        <v>0.5</v>
      </c>
      <c r="Z58" s="198"/>
      <c r="AA58" s="209"/>
      <c r="AB58" s="198"/>
      <c r="AC58" s="198">
        <v>0.5</v>
      </c>
      <c r="AD58" s="209"/>
      <c r="AE58" s="227" t="s">
        <v>1033</v>
      </c>
      <c r="AF58" s="209">
        <v>0</v>
      </c>
      <c r="AG58" s="209">
        <f>+'Mayo 2017'!AG58+'Junio 2017'!AF58+'Julio 2017'!AF58+'Agosto 2017'!AF58+'Septiembre 2017'!AF58+'Octubre 2017'!AF58+AF58</f>
        <v>0.7</v>
      </c>
      <c r="AH58" s="173" t="s">
        <v>1082</v>
      </c>
    </row>
    <row r="59" spans="2:34" ht="67.5" x14ac:dyDescent="0.25">
      <c r="B59" s="226" t="s">
        <v>64</v>
      </c>
      <c r="C59" s="226" t="s">
        <v>65</v>
      </c>
      <c r="D59" s="226" t="s">
        <v>66</v>
      </c>
      <c r="E59" s="226" t="s">
        <v>67</v>
      </c>
      <c r="F59" s="226" t="s">
        <v>75</v>
      </c>
      <c r="G59" s="226" t="s">
        <v>314</v>
      </c>
      <c r="H59" s="226" t="s">
        <v>81</v>
      </c>
      <c r="I59" s="226" t="s">
        <v>316</v>
      </c>
      <c r="J59" s="225" t="s">
        <v>136</v>
      </c>
      <c r="K59" s="173" t="s">
        <v>300</v>
      </c>
      <c r="L59" s="173" t="s">
        <v>301</v>
      </c>
      <c r="M59" s="226" t="s">
        <v>70</v>
      </c>
      <c r="N59" s="160">
        <v>42795</v>
      </c>
      <c r="O59" s="160">
        <v>43100</v>
      </c>
      <c r="P59" s="173" t="s">
        <v>88</v>
      </c>
      <c r="Q59" s="173" t="s">
        <v>88</v>
      </c>
      <c r="R59" s="198">
        <v>0.02</v>
      </c>
      <c r="S59" s="209"/>
      <c r="T59" s="198"/>
      <c r="U59" s="198">
        <v>0.25</v>
      </c>
      <c r="V59" s="198"/>
      <c r="W59" s="198"/>
      <c r="X59" s="209">
        <v>0.11</v>
      </c>
      <c r="Y59" s="198">
        <v>0.11</v>
      </c>
      <c r="Z59" s="198">
        <v>0.11</v>
      </c>
      <c r="AA59" s="209">
        <v>0.1</v>
      </c>
      <c r="AB59" s="198">
        <v>0.1</v>
      </c>
      <c r="AC59" s="198">
        <v>0.11</v>
      </c>
      <c r="AD59" s="209">
        <v>0.11</v>
      </c>
      <c r="AE59" s="227" t="s">
        <v>1033</v>
      </c>
      <c r="AF59" s="209">
        <v>0</v>
      </c>
      <c r="AG59" s="209">
        <f>+'Mayo 2017'!AG59+'Junio 2017'!AF59+'Julio 2017'!AF59+'Agosto 2017'!AF59+'Septiembre 2017'!AF59+'Octubre 2017'!AF59+AF59</f>
        <v>0.77999999999999992</v>
      </c>
      <c r="AH59" s="173" t="s">
        <v>1083</v>
      </c>
    </row>
    <row r="60" spans="2:34" ht="112.5" x14ac:dyDescent="0.25">
      <c r="B60" s="226" t="s">
        <v>64</v>
      </c>
      <c r="C60" s="226" t="s">
        <v>65</v>
      </c>
      <c r="D60" s="226" t="s">
        <v>66</v>
      </c>
      <c r="E60" s="226" t="s">
        <v>67</v>
      </c>
      <c r="F60" s="226" t="s">
        <v>74</v>
      </c>
      <c r="G60" s="226" t="s">
        <v>314</v>
      </c>
      <c r="H60" s="226" t="s">
        <v>81</v>
      </c>
      <c r="I60" s="226" t="s">
        <v>319</v>
      </c>
      <c r="J60" s="226" t="s">
        <v>175</v>
      </c>
      <c r="K60" s="173" t="s">
        <v>406</v>
      </c>
      <c r="L60" s="173" t="s">
        <v>176</v>
      </c>
      <c r="M60" s="226" t="s">
        <v>53</v>
      </c>
      <c r="N60" s="160">
        <v>42857</v>
      </c>
      <c r="O60" s="160">
        <v>43100</v>
      </c>
      <c r="P60" s="173" t="s">
        <v>177</v>
      </c>
      <c r="Q60" s="173" t="s">
        <v>407</v>
      </c>
      <c r="R60" s="198">
        <v>0.02</v>
      </c>
      <c r="S60" s="209"/>
      <c r="T60" s="198"/>
      <c r="U60" s="198"/>
      <c r="V60" s="198"/>
      <c r="W60" s="198">
        <v>0.2</v>
      </c>
      <c r="X60" s="209"/>
      <c r="Y60" s="198">
        <v>0.2</v>
      </c>
      <c r="Z60" s="198"/>
      <c r="AA60" s="209">
        <v>0.2</v>
      </c>
      <c r="AB60" s="198"/>
      <c r="AC60" s="198">
        <v>0.2</v>
      </c>
      <c r="AD60" s="209">
        <v>0.2</v>
      </c>
      <c r="AE60" s="227" t="s">
        <v>1033</v>
      </c>
      <c r="AF60" s="209">
        <v>0.2</v>
      </c>
      <c r="AG60" s="209">
        <f>+'Mayo 2017'!AG60+'Junio 2017'!AF60+'Julio 2017'!AF60+'Agosto 2017'!AF60+'Septiembre 2017'!AF60+'Octubre 2017'!AF60+AF60</f>
        <v>0.8</v>
      </c>
      <c r="AH60" s="213" t="s">
        <v>1044</v>
      </c>
    </row>
    <row r="61" spans="2:34" ht="45" x14ac:dyDescent="0.25">
      <c r="B61" s="226" t="s">
        <v>64</v>
      </c>
      <c r="C61" s="226" t="s">
        <v>65</v>
      </c>
      <c r="D61" s="226" t="s">
        <v>66</v>
      </c>
      <c r="E61" s="226" t="s">
        <v>67</v>
      </c>
      <c r="F61" s="226" t="s">
        <v>68</v>
      </c>
      <c r="G61" s="226" t="s">
        <v>314</v>
      </c>
      <c r="H61" s="226" t="s">
        <v>81</v>
      </c>
      <c r="I61" s="226" t="s">
        <v>319</v>
      </c>
      <c r="J61" s="226" t="s">
        <v>178</v>
      </c>
      <c r="K61" s="173" t="s">
        <v>179</v>
      </c>
      <c r="L61" s="173" t="s">
        <v>408</v>
      </c>
      <c r="M61" s="226" t="s">
        <v>53</v>
      </c>
      <c r="N61" s="160">
        <v>42781</v>
      </c>
      <c r="O61" s="160">
        <v>43100</v>
      </c>
      <c r="P61" s="173" t="s">
        <v>177</v>
      </c>
      <c r="Q61" s="173" t="s">
        <v>180</v>
      </c>
      <c r="R61" s="198">
        <v>0.02</v>
      </c>
      <c r="S61" s="209"/>
      <c r="T61" s="198">
        <v>0.2</v>
      </c>
      <c r="U61" s="198"/>
      <c r="V61" s="198">
        <v>0.2</v>
      </c>
      <c r="W61" s="198"/>
      <c r="X61" s="209"/>
      <c r="Y61" s="198">
        <v>0.2</v>
      </c>
      <c r="Z61" s="198"/>
      <c r="AA61" s="209"/>
      <c r="AB61" s="198">
        <v>0.2</v>
      </c>
      <c r="AC61" s="198"/>
      <c r="AD61" s="209">
        <v>0.2</v>
      </c>
      <c r="AE61" s="227" t="s">
        <v>1033</v>
      </c>
      <c r="AF61" s="209">
        <v>0.2</v>
      </c>
      <c r="AG61" s="209">
        <f>+'Mayo 2017'!AG61+'Junio 2017'!AF61+'Julio 2017'!AF61+'Agosto 2017'!AF61+'Septiembre 2017'!AF61+'Octubre 2017'!AF61+AF61</f>
        <v>1</v>
      </c>
      <c r="AH61" s="213" t="s">
        <v>1045</v>
      </c>
    </row>
    <row r="62" spans="2:34" ht="45" x14ac:dyDescent="0.25">
      <c r="B62" s="226" t="s">
        <v>64</v>
      </c>
      <c r="C62" s="226" t="s">
        <v>65</v>
      </c>
      <c r="D62" s="226" t="s">
        <v>66</v>
      </c>
      <c r="E62" s="226" t="s">
        <v>67</v>
      </c>
      <c r="F62" s="226" t="s">
        <v>68</v>
      </c>
      <c r="G62" s="226" t="s">
        <v>314</v>
      </c>
      <c r="H62" s="226" t="s">
        <v>81</v>
      </c>
      <c r="I62" s="226" t="s">
        <v>319</v>
      </c>
      <c r="J62" s="226" t="s">
        <v>181</v>
      </c>
      <c r="K62" s="173" t="s">
        <v>320</v>
      </c>
      <c r="L62" s="173" t="s">
        <v>408</v>
      </c>
      <c r="M62" s="226" t="s">
        <v>53</v>
      </c>
      <c r="N62" s="160">
        <v>42781</v>
      </c>
      <c r="O62" s="160">
        <v>43100</v>
      </c>
      <c r="P62" s="173" t="s">
        <v>177</v>
      </c>
      <c r="Q62" s="173" t="s">
        <v>180</v>
      </c>
      <c r="R62" s="198">
        <v>0.02</v>
      </c>
      <c r="S62" s="209"/>
      <c r="T62" s="198">
        <v>0.2</v>
      </c>
      <c r="U62" s="198"/>
      <c r="V62" s="198">
        <v>0.2</v>
      </c>
      <c r="W62" s="198"/>
      <c r="X62" s="209"/>
      <c r="Y62" s="198">
        <v>0.2</v>
      </c>
      <c r="Z62" s="198"/>
      <c r="AA62" s="209"/>
      <c r="AB62" s="198">
        <v>0.2</v>
      </c>
      <c r="AC62" s="198"/>
      <c r="AD62" s="209">
        <v>0.2</v>
      </c>
      <c r="AE62" s="227" t="s">
        <v>1033</v>
      </c>
      <c r="AF62" s="209">
        <v>0.2</v>
      </c>
      <c r="AG62" s="209">
        <f>+'Mayo 2017'!AG62+'Junio 2017'!AF62+'Julio 2017'!AF62+'Agosto 2017'!AF62+'Septiembre 2017'!AF62+'Octubre 2017'!AF62+AF62</f>
        <v>1</v>
      </c>
      <c r="AH62" s="213" t="s">
        <v>1045</v>
      </c>
    </row>
    <row r="63" spans="2:34" ht="45" x14ac:dyDescent="0.25">
      <c r="B63" s="226" t="s">
        <v>64</v>
      </c>
      <c r="C63" s="226" t="s">
        <v>65</v>
      </c>
      <c r="D63" s="226" t="s">
        <v>66</v>
      </c>
      <c r="E63" s="226" t="s">
        <v>67</v>
      </c>
      <c r="F63" s="226" t="s">
        <v>74</v>
      </c>
      <c r="G63" s="226" t="s">
        <v>314</v>
      </c>
      <c r="H63" s="226" t="s">
        <v>81</v>
      </c>
      <c r="I63" s="226" t="s">
        <v>319</v>
      </c>
      <c r="J63" s="226" t="s">
        <v>182</v>
      </c>
      <c r="K63" s="173" t="s">
        <v>183</v>
      </c>
      <c r="L63" s="173" t="s">
        <v>409</v>
      </c>
      <c r="M63" s="226" t="s">
        <v>53</v>
      </c>
      <c r="N63" s="160">
        <v>42795</v>
      </c>
      <c r="O63" s="160">
        <v>42978</v>
      </c>
      <c r="P63" s="173" t="s">
        <v>71</v>
      </c>
      <c r="Q63" s="173" t="s">
        <v>180</v>
      </c>
      <c r="R63" s="198">
        <v>0.01</v>
      </c>
      <c r="S63" s="209"/>
      <c r="T63" s="198"/>
      <c r="U63" s="198">
        <v>0.2</v>
      </c>
      <c r="V63" s="198"/>
      <c r="W63" s="198">
        <v>0.3</v>
      </c>
      <c r="X63" s="209"/>
      <c r="Y63" s="198">
        <v>0.3</v>
      </c>
      <c r="Z63" s="198">
        <v>0.2</v>
      </c>
      <c r="AA63" s="209"/>
      <c r="AB63" s="198"/>
      <c r="AC63" s="198"/>
      <c r="AD63" s="209"/>
      <c r="AE63" s="227" t="s">
        <v>1033</v>
      </c>
      <c r="AF63" s="209">
        <v>0</v>
      </c>
      <c r="AG63" s="209">
        <f>+'Mayo 2017'!AG63+'Junio 2017'!AF63+'Julio 2017'!AF63+'Agosto 2017'!AF63+'Septiembre 2017'!AF63+'Octubre 2017'!AF63+AF63</f>
        <v>0.8</v>
      </c>
      <c r="AH63" s="213" t="s">
        <v>1045</v>
      </c>
    </row>
    <row r="64" spans="2:34" ht="112.5" x14ac:dyDescent="0.25">
      <c r="B64" s="226" t="s">
        <v>64</v>
      </c>
      <c r="C64" s="226" t="s">
        <v>65</v>
      </c>
      <c r="D64" s="226" t="s">
        <v>66</v>
      </c>
      <c r="E64" s="226" t="s">
        <v>67</v>
      </c>
      <c r="F64" s="226" t="s">
        <v>68</v>
      </c>
      <c r="G64" s="226" t="s">
        <v>314</v>
      </c>
      <c r="H64" s="226" t="s">
        <v>81</v>
      </c>
      <c r="I64" s="226" t="s">
        <v>321</v>
      </c>
      <c r="J64" s="226" t="s">
        <v>184</v>
      </c>
      <c r="K64" s="173" t="s">
        <v>185</v>
      </c>
      <c r="L64" s="173" t="s">
        <v>186</v>
      </c>
      <c r="M64" s="226" t="s">
        <v>53</v>
      </c>
      <c r="N64" s="160">
        <v>42857</v>
      </c>
      <c r="O64" s="160">
        <v>43100</v>
      </c>
      <c r="P64" s="173" t="s">
        <v>88</v>
      </c>
      <c r="Q64" s="173" t="s">
        <v>88</v>
      </c>
      <c r="R64" s="198">
        <v>0.01</v>
      </c>
      <c r="S64" s="209"/>
      <c r="T64" s="198"/>
      <c r="U64" s="198">
        <v>0.1</v>
      </c>
      <c r="V64" s="198">
        <v>0.1</v>
      </c>
      <c r="W64" s="198">
        <v>0.1</v>
      </c>
      <c r="X64" s="209">
        <v>0.1</v>
      </c>
      <c r="Y64" s="198">
        <v>0.1</v>
      </c>
      <c r="Z64" s="198">
        <v>0.1</v>
      </c>
      <c r="AA64" s="209">
        <v>0.1</v>
      </c>
      <c r="AB64" s="198">
        <v>0.1</v>
      </c>
      <c r="AC64" s="198">
        <v>0.1</v>
      </c>
      <c r="AD64" s="209">
        <v>0.1</v>
      </c>
      <c r="AE64" s="227" t="s">
        <v>1033</v>
      </c>
      <c r="AF64" s="209">
        <v>0.05</v>
      </c>
      <c r="AG64" s="209">
        <f>+'Mayo 2017'!AG64+'Junio 2017'!AF64+'Julio 2017'!AF64+'Agosto 2017'!AF64+'Septiembre 2017'!AF64+'Octubre 2017'!AF64+AF64</f>
        <v>0.8</v>
      </c>
      <c r="AH64" s="214" t="s">
        <v>1046</v>
      </c>
    </row>
    <row r="65" spans="2:34" ht="56.25" x14ac:dyDescent="0.25">
      <c r="B65" s="226" t="s">
        <v>64</v>
      </c>
      <c r="C65" s="226" t="s">
        <v>65</v>
      </c>
      <c r="D65" s="226" t="s">
        <v>66</v>
      </c>
      <c r="E65" s="226" t="s">
        <v>67</v>
      </c>
      <c r="F65" s="226" t="s">
        <v>68</v>
      </c>
      <c r="G65" s="226" t="s">
        <v>314</v>
      </c>
      <c r="H65" s="226" t="s">
        <v>81</v>
      </c>
      <c r="I65" s="226" t="s">
        <v>321</v>
      </c>
      <c r="J65" s="226" t="s">
        <v>184</v>
      </c>
      <c r="K65" s="173" t="s">
        <v>187</v>
      </c>
      <c r="L65" s="173" t="s">
        <v>188</v>
      </c>
      <c r="M65" s="226" t="s">
        <v>53</v>
      </c>
      <c r="N65" s="160">
        <v>42857</v>
      </c>
      <c r="O65" s="160">
        <v>43100</v>
      </c>
      <c r="P65" s="173" t="s">
        <v>189</v>
      </c>
      <c r="Q65" s="173" t="s">
        <v>88</v>
      </c>
      <c r="R65" s="198">
        <v>0.01</v>
      </c>
      <c r="S65" s="209"/>
      <c r="T65" s="198"/>
      <c r="U65" s="198"/>
      <c r="V65" s="198"/>
      <c r="W65" s="198">
        <v>0.05</v>
      </c>
      <c r="X65" s="209">
        <v>0.08</v>
      </c>
      <c r="Y65" s="198">
        <v>0.1</v>
      </c>
      <c r="Z65" s="198">
        <v>0.14299999999999999</v>
      </c>
      <c r="AA65" s="209">
        <v>0.14599999999999999</v>
      </c>
      <c r="AB65" s="198">
        <v>0.183</v>
      </c>
      <c r="AC65" s="198">
        <v>0.193</v>
      </c>
      <c r="AD65" s="209">
        <v>0.1</v>
      </c>
      <c r="AE65" s="227" t="s">
        <v>1033</v>
      </c>
      <c r="AF65" s="209">
        <v>0.15</v>
      </c>
      <c r="AG65" s="209">
        <f>+'Mayo 2017'!AG65+'Junio 2017'!AF65+'Julio 2017'!AF65+'Agosto 2017'!AF65+'Septiembre 2017'!AF65+'Octubre 2017'!AF65+AF65</f>
        <v>0.84000000000000008</v>
      </c>
      <c r="AH65" s="214" t="s">
        <v>1047</v>
      </c>
    </row>
    <row r="66" spans="2:34" ht="45" x14ac:dyDescent="0.25">
      <c r="B66" s="226" t="s">
        <v>64</v>
      </c>
      <c r="C66" s="226" t="s">
        <v>65</v>
      </c>
      <c r="D66" s="226" t="s">
        <v>66</v>
      </c>
      <c r="E66" s="226" t="s">
        <v>67</v>
      </c>
      <c r="F66" s="226" t="s">
        <v>68</v>
      </c>
      <c r="G66" s="226" t="s">
        <v>314</v>
      </c>
      <c r="H66" s="226" t="s">
        <v>81</v>
      </c>
      <c r="I66" s="226" t="s">
        <v>321</v>
      </c>
      <c r="J66" s="226" t="s">
        <v>190</v>
      </c>
      <c r="K66" s="173" t="s">
        <v>191</v>
      </c>
      <c r="L66" s="173" t="s">
        <v>192</v>
      </c>
      <c r="M66" s="226" t="s">
        <v>53</v>
      </c>
      <c r="N66" s="160">
        <v>42795</v>
      </c>
      <c r="O66" s="160">
        <v>42978</v>
      </c>
      <c r="P66" s="173" t="s">
        <v>88</v>
      </c>
      <c r="Q66" s="173" t="s">
        <v>88</v>
      </c>
      <c r="R66" s="198">
        <v>0.01</v>
      </c>
      <c r="S66" s="209"/>
      <c r="T66" s="198"/>
      <c r="U66" s="198">
        <v>0.05</v>
      </c>
      <c r="V66" s="198">
        <v>0.19</v>
      </c>
      <c r="W66" s="198"/>
      <c r="X66" s="209">
        <v>0.19</v>
      </c>
      <c r="Y66" s="198">
        <v>0.19</v>
      </c>
      <c r="Z66" s="198">
        <v>0.19</v>
      </c>
      <c r="AA66" s="209"/>
      <c r="AB66" s="198"/>
      <c r="AC66" s="198"/>
      <c r="AD66" s="209"/>
      <c r="AE66" s="227" t="s">
        <v>1033</v>
      </c>
      <c r="AF66" s="209">
        <v>0</v>
      </c>
      <c r="AG66" s="209">
        <f>+'Mayo 2017'!AG66+'Junio 2017'!AF66+'Julio 2017'!AF66+'Agosto 2017'!AF66+'Septiembre 2017'!AF66+'Octubre 2017'!AF66+AF66</f>
        <v>1</v>
      </c>
      <c r="AH66" s="215" t="s">
        <v>797</v>
      </c>
    </row>
    <row r="67" spans="2:34" ht="45" x14ac:dyDescent="0.25">
      <c r="B67" s="226" t="s">
        <v>64</v>
      </c>
      <c r="C67" s="226" t="s">
        <v>65</v>
      </c>
      <c r="D67" s="226" t="s">
        <v>66</v>
      </c>
      <c r="E67" s="226" t="s">
        <v>67</v>
      </c>
      <c r="F67" s="226" t="s">
        <v>72</v>
      </c>
      <c r="G67" s="226" t="s">
        <v>314</v>
      </c>
      <c r="H67" s="226" t="s">
        <v>81</v>
      </c>
      <c r="I67" s="226" t="s">
        <v>316</v>
      </c>
      <c r="J67" s="226" t="s">
        <v>193</v>
      </c>
      <c r="K67" s="173" t="s">
        <v>194</v>
      </c>
      <c r="L67" s="173" t="s">
        <v>195</v>
      </c>
      <c r="M67" s="226" t="s">
        <v>53</v>
      </c>
      <c r="N67" s="160">
        <v>42758</v>
      </c>
      <c r="O67" s="160">
        <v>42825</v>
      </c>
      <c r="P67" s="173" t="s">
        <v>177</v>
      </c>
      <c r="Q67" s="173" t="s">
        <v>88</v>
      </c>
      <c r="R67" s="198">
        <v>0.03</v>
      </c>
      <c r="S67" s="209">
        <v>0.15</v>
      </c>
      <c r="T67" s="198">
        <v>0.45</v>
      </c>
      <c r="U67" s="198">
        <v>0.4</v>
      </c>
      <c r="V67" s="198"/>
      <c r="W67" s="198"/>
      <c r="X67" s="209"/>
      <c r="Y67" s="198"/>
      <c r="Z67" s="198"/>
      <c r="AA67" s="209"/>
      <c r="AB67" s="198"/>
      <c r="AC67" s="198"/>
      <c r="AD67" s="209"/>
      <c r="AE67" s="227" t="s">
        <v>1033</v>
      </c>
      <c r="AF67" s="209">
        <v>0</v>
      </c>
      <c r="AG67" s="209">
        <f>+'Mayo 2017'!AG67+'Junio 2017'!AF67+'Julio 2017'!AF67+'Agosto 2017'!AF67+'Septiembre 2017'!AF67+'Octubre 2017'!AF67+AF67</f>
        <v>1</v>
      </c>
      <c r="AH67" s="216" t="s">
        <v>1048</v>
      </c>
    </row>
    <row r="68" spans="2:34" ht="67.5" x14ac:dyDescent="0.25">
      <c r="B68" s="226" t="s">
        <v>64</v>
      </c>
      <c r="C68" s="226" t="s">
        <v>65</v>
      </c>
      <c r="D68" s="226" t="s">
        <v>66</v>
      </c>
      <c r="E68" s="226" t="s">
        <v>67</v>
      </c>
      <c r="F68" s="226" t="s">
        <v>72</v>
      </c>
      <c r="G68" s="226" t="s">
        <v>314</v>
      </c>
      <c r="H68" s="226" t="s">
        <v>81</v>
      </c>
      <c r="I68" s="226" t="s">
        <v>316</v>
      </c>
      <c r="J68" s="226" t="s">
        <v>196</v>
      </c>
      <c r="K68" s="173" t="s">
        <v>197</v>
      </c>
      <c r="L68" s="173" t="s">
        <v>198</v>
      </c>
      <c r="M68" s="226" t="s">
        <v>53</v>
      </c>
      <c r="N68" s="160">
        <v>42826</v>
      </c>
      <c r="O68" s="160">
        <v>43100</v>
      </c>
      <c r="P68" s="173" t="s">
        <v>199</v>
      </c>
      <c r="Q68" s="173" t="s">
        <v>88</v>
      </c>
      <c r="R68" s="198">
        <v>0.03</v>
      </c>
      <c r="S68" s="209"/>
      <c r="T68" s="198"/>
      <c r="U68" s="198"/>
      <c r="V68" s="198">
        <v>0.05</v>
      </c>
      <c r="W68" s="198">
        <v>0.08</v>
      </c>
      <c r="X68" s="209">
        <v>0.12</v>
      </c>
      <c r="Y68" s="198">
        <v>0.12</v>
      </c>
      <c r="Z68" s="198">
        <v>0.12</v>
      </c>
      <c r="AA68" s="209">
        <v>0.12</v>
      </c>
      <c r="AB68" s="198">
        <v>0.13</v>
      </c>
      <c r="AC68" s="198">
        <v>0.14000000000000001</v>
      </c>
      <c r="AD68" s="209">
        <v>0.12</v>
      </c>
      <c r="AE68" s="227" t="s">
        <v>1033</v>
      </c>
      <c r="AF68" s="209">
        <v>0.13</v>
      </c>
      <c r="AG68" s="209">
        <f>+'Mayo 2017'!AG68+'Junio 2017'!AF68+'Julio 2017'!AF68+'Agosto 2017'!AF68+'Septiembre 2017'!AF68+'Octubre 2017'!AF68+AF68</f>
        <v>0.87</v>
      </c>
      <c r="AH68" s="213" t="s">
        <v>1049</v>
      </c>
    </row>
    <row r="69" spans="2:34" ht="45" x14ac:dyDescent="0.25">
      <c r="B69" s="226" t="s">
        <v>64</v>
      </c>
      <c r="C69" s="226" t="s">
        <v>65</v>
      </c>
      <c r="D69" s="226" t="s">
        <v>66</v>
      </c>
      <c r="E69" s="226" t="s">
        <v>67</v>
      </c>
      <c r="F69" s="226" t="s">
        <v>68</v>
      </c>
      <c r="G69" s="226" t="s">
        <v>314</v>
      </c>
      <c r="H69" s="226" t="s">
        <v>81</v>
      </c>
      <c r="I69" s="226" t="s">
        <v>316</v>
      </c>
      <c r="J69" s="226" t="s">
        <v>196</v>
      </c>
      <c r="K69" s="173" t="s">
        <v>708</v>
      </c>
      <c r="L69" s="173" t="s">
        <v>201</v>
      </c>
      <c r="M69" s="226" t="s">
        <v>53</v>
      </c>
      <c r="N69" s="160">
        <v>42795</v>
      </c>
      <c r="O69" s="160">
        <v>43069</v>
      </c>
      <c r="P69" s="173" t="s">
        <v>88</v>
      </c>
      <c r="Q69" s="173"/>
      <c r="R69" s="198">
        <v>0.01</v>
      </c>
      <c r="S69" s="209"/>
      <c r="T69" s="198"/>
      <c r="U69" s="198">
        <v>0.05</v>
      </c>
      <c r="V69" s="198">
        <v>0.06</v>
      </c>
      <c r="W69" s="198">
        <v>0.08</v>
      </c>
      <c r="X69" s="209">
        <v>0.12</v>
      </c>
      <c r="Y69" s="198"/>
      <c r="Z69" s="198">
        <v>0.12</v>
      </c>
      <c r="AA69" s="209">
        <v>0.15</v>
      </c>
      <c r="AB69" s="198">
        <v>0.17</v>
      </c>
      <c r="AC69" s="198">
        <v>0.25</v>
      </c>
      <c r="AD69" s="209"/>
      <c r="AE69" s="227" t="s">
        <v>1033</v>
      </c>
      <c r="AF69" s="209">
        <v>0.17</v>
      </c>
      <c r="AG69" s="209">
        <f>+'Mayo 2017'!AG69+'Junio 2017'!AF69+'Julio 2017'!AF69+'Agosto 2017'!AF69+'Septiembre 2017'!AF69+'Octubre 2017'!AF69+AF69</f>
        <v>0.92</v>
      </c>
      <c r="AH69" s="213" t="s">
        <v>1050</v>
      </c>
    </row>
    <row r="70" spans="2:34" ht="45" x14ac:dyDescent="0.25">
      <c r="B70" s="226" t="s">
        <v>64</v>
      </c>
      <c r="C70" s="226" t="s">
        <v>65</v>
      </c>
      <c r="D70" s="226" t="s">
        <v>66</v>
      </c>
      <c r="E70" s="226" t="s">
        <v>67</v>
      </c>
      <c r="F70" s="226" t="s">
        <v>74</v>
      </c>
      <c r="G70" s="226" t="s">
        <v>314</v>
      </c>
      <c r="H70" s="226" t="s">
        <v>81</v>
      </c>
      <c r="I70" s="226" t="s">
        <v>316</v>
      </c>
      <c r="J70" s="226" t="s">
        <v>202</v>
      </c>
      <c r="K70" s="173" t="s">
        <v>203</v>
      </c>
      <c r="L70" s="173" t="s">
        <v>204</v>
      </c>
      <c r="M70" s="226" t="s">
        <v>53</v>
      </c>
      <c r="N70" s="160">
        <v>42826</v>
      </c>
      <c r="O70" s="160">
        <v>43100</v>
      </c>
      <c r="P70" s="173" t="s">
        <v>189</v>
      </c>
      <c r="Q70" s="173" t="s">
        <v>88</v>
      </c>
      <c r="R70" s="198">
        <v>0.01</v>
      </c>
      <c r="S70" s="209"/>
      <c r="T70" s="198"/>
      <c r="U70" s="198"/>
      <c r="V70" s="198">
        <v>0.11</v>
      </c>
      <c r="W70" s="198">
        <v>0.11</v>
      </c>
      <c r="X70" s="209">
        <v>0.11</v>
      </c>
      <c r="Y70" s="198">
        <v>0.11</v>
      </c>
      <c r="Z70" s="198">
        <v>0.11</v>
      </c>
      <c r="AA70" s="209">
        <v>0.11</v>
      </c>
      <c r="AB70" s="198">
        <v>0.11</v>
      </c>
      <c r="AC70" s="198">
        <v>0.11</v>
      </c>
      <c r="AD70" s="209">
        <v>0.12</v>
      </c>
      <c r="AE70" s="227" t="s">
        <v>1033</v>
      </c>
      <c r="AF70" s="209">
        <v>0.11</v>
      </c>
      <c r="AG70" s="209">
        <f>+'Mayo 2017'!AG70+'Junio 2017'!AF70+'Julio 2017'!AF70+'Agosto 2017'!AF70+'Septiembre 2017'!AF70+'Octubre 2017'!AF70+AF70</f>
        <v>0.88</v>
      </c>
      <c r="AH70" s="219" t="s">
        <v>1051</v>
      </c>
    </row>
    <row r="71" spans="2:34" ht="45" x14ac:dyDescent="0.25">
      <c r="B71" s="226" t="s">
        <v>64</v>
      </c>
      <c r="C71" s="226" t="s">
        <v>65</v>
      </c>
      <c r="D71" s="226" t="s">
        <v>66</v>
      </c>
      <c r="E71" s="226" t="s">
        <v>67</v>
      </c>
      <c r="F71" s="226" t="s">
        <v>74</v>
      </c>
      <c r="G71" s="226" t="s">
        <v>314</v>
      </c>
      <c r="H71" s="226" t="s">
        <v>81</v>
      </c>
      <c r="I71" s="226" t="s">
        <v>316</v>
      </c>
      <c r="J71" s="226" t="s">
        <v>202</v>
      </c>
      <c r="K71" s="173" t="s">
        <v>205</v>
      </c>
      <c r="L71" s="173" t="s">
        <v>201</v>
      </c>
      <c r="M71" s="226" t="s">
        <v>53</v>
      </c>
      <c r="N71" s="160">
        <v>42826</v>
      </c>
      <c r="O71" s="160">
        <v>42916</v>
      </c>
      <c r="P71" s="173"/>
      <c r="Q71" s="173"/>
      <c r="R71" s="198">
        <v>0.03</v>
      </c>
      <c r="S71" s="209"/>
      <c r="T71" s="198"/>
      <c r="U71" s="198"/>
      <c r="V71" s="198">
        <v>0.3</v>
      </c>
      <c r="W71" s="198">
        <v>0.3</v>
      </c>
      <c r="X71" s="209">
        <v>0.4</v>
      </c>
      <c r="Y71" s="198"/>
      <c r="Z71" s="198"/>
      <c r="AA71" s="209"/>
      <c r="AB71" s="198"/>
      <c r="AC71" s="198"/>
      <c r="AD71" s="209"/>
      <c r="AE71" s="227" t="s">
        <v>1033</v>
      </c>
      <c r="AF71" s="209">
        <v>0</v>
      </c>
      <c r="AG71" s="209">
        <f>+'Mayo 2017'!AG71+'Junio 2017'!AF71+'Julio 2017'!AF71+'Agosto 2017'!AF71+'Septiembre 2017'!AF71+'Octubre 2017'!AF71+AF71</f>
        <v>1</v>
      </c>
      <c r="AH71" s="215" t="s">
        <v>797</v>
      </c>
    </row>
    <row r="72" spans="2:34" ht="45" x14ac:dyDescent="0.25">
      <c r="B72" s="226" t="s">
        <v>64</v>
      </c>
      <c r="C72" s="226" t="s">
        <v>65</v>
      </c>
      <c r="D72" s="226" t="s">
        <v>66</v>
      </c>
      <c r="E72" s="226" t="s">
        <v>67</v>
      </c>
      <c r="F72" s="226" t="s">
        <v>74</v>
      </c>
      <c r="G72" s="226" t="s">
        <v>314</v>
      </c>
      <c r="H72" s="226" t="s">
        <v>81</v>
      </c>
      <c r="I72" s="226" t="s">
        <v>316</v>
      </c>
      <c r="J72" s="226" t="s">
        <v>202</v>
      </c>
      <c r="K72" s="173" t="s">
        <v>206</v>
      </c>
      <c r="L72" s="173" t="s">
        <v>207</v>
      </c>
      <c r="M72" s="226" t="s">
        <v>53</v>
      </c>
      <c r="N72" s="160">
        <v>42917</v>
      </c>
      <c r="O72" s="160">
        <v>43100</v>
      </c>
      <c r="P72" s="173"/>
      <c r="Q72" s="173"/>
      <c r="R72" s="198">
        <v>0.02</v>
      </c>
      <c r="S72" s="209"/>
      <c r="T72" s="198"/>
      <c r="U72" s="198"/>
      <c r="V72" s="198"/>
      <c r="W72" s="198"/>
      <c r="X72" s="209"/>
      <c r="Y72" s="198">
        <v>0.16</v>
      </c>
      <c r="Z72" s="198">
        <v>0.17</v>
      </c>
      <c r="AA72" s="209">
        <v>0.16</v>
      </c>
      <c r="AB72" s="198">
        <v>0.17</v>
      </c>
      <c r="AC72" s="198">
        <v>0.17</v>
      </c>
      <c r="AD72" s="209">
        <v>0.17</v>
      </c>
      <c r="AE72" s="227" t="s">
        <v>1033</v>
      </c>
      <c r="AF72" s="209">
        <v>0</v>
      </c>
      <c r="AG72" s="209">
        <f>+'Mayo 2017'!AG72+'Junio 2017'!AF72+'Julio 2017'!AF72+'Agosto 2017'!AF72+'Septiembre 2017'!AF72+'Octubre 2017'!AF72+AF72</f>
        <v>1</v>
      </c>
      <c r="AH72" s="215" t="s">
        <v>797</v>
      </c>
    </row>
    <row r="73" spans="2:34" ht="45" x14ac:dyDescent="0.25">
      <c r="B73" s="226" t="s">
        <v>64</v>
      </c>
      <c r="C73" s="226" t="s">
        <v>65</v>
      </c>
      <c r="D73" s="226" t="s">
        <v>66</v>
      </c>
      <c r="E73" s="226" t="s">
        <v>67</v>
      </c>
      <c r="F73" s="226" t="s">
        <v>68</v>
      </c>
      <c r="G73" s="226" t="s">
        <v>314</v>
      </c>
      <c r="H73" s="226" t="s">
        <v>81</v>
      </c>
      <c r="I73" s="226" t="s">
        <v>316</v>
      </c>
      <c r="J73" s="226" t="s">
        <v>208</v>
      </c>
      <c r="K73" s="173" t="s">
        <v>211</v>
      </c>
      <c r="L73" s="173" t="s">
        <v>209</v>
      </c>
      <c r="M73" s="226" t="s">
        <v>53</v>
      </c>
      <c r="N73" s="160">
        <v>42736</v>
      </c>
      <c r="O73" s="160">
        <v>43099</v>
      </c>
      <c r="P73" s="173" t="s">
        <v>212</v>
      </c>
      <c r="Q73" s="173" t="s">
        <v>88</v>
      </c>
      <c r="R73" s="198">
        <v>0.02</v>
      </c>
      <c r="S73" s="209">
        <v>0.08</v>
      </c>
      <c r="T73" s="198">
        <v>0.08</v>
      </c>
      <c r="U73" s="198">
        <v>0.08</v>
      </c>
      <c r="V73" s="198">
        <v>0.09</v>
      </c>
      <c r="W73" s="198">
        <v>0.08</v>
      </c>
      <c r="X73" s="209">
        <v>0.08</v>
      </c>
      <c r="Y73" s="198">
        <v>0.08</v>
      </c>
      <c r="Z73" s="198">
        <v>0.09</v>
      </c>
      <c r="AA73" s="209">
        <v>0.08</v>
      </c>
      <c r="AB73" s="198">
        <v>0.09</v>
      </c>
      <c r="AC73" s="198">
        <v>0.08</v>
      </c>
      <c r="AD73" s="209">
        <v>0.09</v>
      </c>
      <c r="AE73" s="227" t="s">
        <v>1033</v>
      </c>
      <c r="AF73" s="209">
        <v>0.01</v>
      </c>
      <c r="AG73" s="209">
        <f>+'Mayo 2017'!AG73+'Junio 2017'!AF73+'Julio 2017'!AF73+'Agosto 2017'!AF73+'Septiembre 2017'!AF73+'Octubre 2017'!AF73+AF73</f>
        <v>0.98</v>
      </c>
      <c r="AH73" s="213" t="s">
        <v>1052</v>
      </c>
    </row>
    <row r="74" spans="2:34" ht="45" x14ac:dyDescent="0.25">
      <c r="B74" s="226" t="s">
        <v>64</v>
      </c>
      <c r="C74" s="226" t="s">
        <v>65</v>
      </c>
      <c r="D74" s="226" t="s">
        <v>66</v>
      </c>
      <c r="E74" s="226" t="s">
        <v>67</v>
      </c>
      <c r="F74" s="226" t="s">
        <v>68</v>
      </c>
      <c r="G74" s="226" t="s">
        <v>314</v>
      </c>
      <c r="H74" s="226" t="s">
        <v>81</v>
      </c>
      <c r="I74" s="226" t="s">
        <v>316</v>
      </c>
      <c r="J74" s="226" t="s">
        <v>208</v>
      </c>
      <c r="K74" s="173" t="s">
        <v>210</v>
      </c>
      <c r="L74" s="173"/>
      <c r="M74" s="226" t="s">
        <v>53</v>
      </c>
      <c r="N74" s="160">
        <v>42736</v>
      </c>
      <c r="O74" s="160">
        <v>42916</v>
      </c>
      <c r="P74" s="173" t="s">
        <v>177</v>
      </c>
      <c r="Q74" s="173"/>
      <c r="R74" s="198">
        <v>0.02</v>
      </c>
      <c r="S74" s="209">
        <v>0.17</v>
      </c>
      <c r="T74" s="198">
        <v>0.16</v>
      </c>
      <c r="U74" s="198">
        <v>0.17</v>
      </c>
      <c r="V74" s="198">
        <v>0.17</v>
      </c>
      <c r="W74" s="198">
        <v>0.16</v>
      </c>
      <c r="X74" s="209">
        <v>0.17</v>
      </c>
      <c r="Y74" s="198"/>
      <c r="Z74" s="198"/>
      <c r="AA74" s="209"/>
      <c r="AB74" s="198"/>
      <c r="AC74" s="198"/>
      <c r="AD74" s="209"/>
      <c r="AE74" s="227" t="s">
        <v>1033</v>
      </c>
      <c r="AF74" s="209">
        <v>0</v>
      </c>
      <c r="AG74" s="209">
        <f>+'Mayo 2017'!AG74+'Junio 2017'!AF74+'Julio 2017'!AF74+'Agosto 2017'!AF74+'Septiembre 2017'!AF74+'Octubre 2017'!AF74+AF74</f>
        <v>1</v>
      </c>
      <c r="AH74" s="215" t="s">
        <v>797</v>
      </c>
    </row>
    <row r="75" spans="2:34" ht="202.5" x14ac:dyDescent="0.2">
      <c r="B75" s="226" t="s">
        <v>64</v>
      </c>
      <c r="C75" s="226" t="s">
        <v>65</v>
      </c>
      <c r="D75" s="226" t="s">
        <v>66</v>
      </c>
      <c r="E75" s="226" t="s">
        <v>67</v>
      </c>
      <c r="F75" s="226" t="s">
        <v>68</v>
      </c>
      <c r="G75" s="226" t="s">
        <v>314</v>
      </c>
      <c r="H75" s="226" t="s">
        <v>81</v>
      </c>
      <c r="I75" s="226" t="s">
        <v>678</v>
      </c>
      <c r="J75" s="120" t="s">
        <v>433</v>
      </c>
      <c r="K75" s="173" t="s">
        <v>341</v>
      </c>
      <c r="L75" s="173" t="s">
        <v>342</v>
      </c>
      <c r="M75" s="226" t="s">
        <v>45</v>
      </c>
      <c r="N75" s="160" t="s">
        <v>343</v>
      </c>
      <c r="O75" s="160" t="s">
        <v>344</v>
      </c>
      <c r="P75" s="173" t="s">
        <v>345</v>
      </c>
      <c r="Q75" s="173" t="s">
        <v>478</v>
      </c>
      <c r="R75" s="198">
        <v>0.03</v>
      </c>
      <c r="S75" s="209"/>
      <c r="T75" s="198"/>
      <c r="U75" s="198"/>
      <c r="V75" s="198">
        <v>0.2</v>
      </c>
      <c r="W75" s="198"/>
      <c r="X75" s="209"/>
      <c r="Y75" s="198">
        <v>0.2</v>
      </c>
      <c r="Z75" s="198"/>
      <c r="AA75" s="209"/>
      <c r="AB75" s="198"/>
      <c r="AC75" s="198"/>
      <c r="AD75" s="209">
        <v>0.6</v>
      </c>
      <c r="AE75" s="227" t="s">
        <v>1033</v>
      </c>
      <c r="AF75" s="209">
        <v>0.1</v>
      </c>
      <c r="AG75" s="209">
        <f>+'Mayo 2017'!AG75+'Junio 2017'!AF75+'Julio 2017'!AF75+'Agosto 2017'!AF75+'Septiembre 2017'!AF75+'Octubre 2017'!AF75+AF75</f>
        <v>0.9</v>
      </c>
      <c r="AH75" s="137" t="s">
        <v>1034</v>
      </c>
    </row>
    <row r="76" spans="2:34" ht="180" x14ac:dyDescent="0.25">
      <c r="B76" s="226" t="s">
        <v>64</v>
      </c>
      <c r="C76" s="226" t="s">
        <v>65</v>
      </c>
      <c r="D76" s="226" t="s">
        <v>66</v>
      </c>
      <c r="E76" s="226" t="s">
        <v>67</v>
      </c>
      <c r="F76" s="226" t="s">
        <v>68</v>
      </c>
      <c r="G76" s="226" t="s">
        <v>314</v>
      </c>
      <c r="H76" s="226" t="s">
        <v>81</v>
      </c>
      <c r="I76" s="226" t="s">
        <v>678</v>
      </c>
      <c r="J76" s="294" t="s">
        <v>348</v>
      </c>
      <c r="K76" s="173" t="s">
        <v>349</v>
      </c>
      <c r="L76" s="173" t="s">
        <v>350</v>
      </c>
      <c r="M76" s="226" t="s">
        <v>45</v>
      </c>
      <c r="N76" s="160">
        <v>42801</v>
      </c>
      <c r="O76" s="160">
        <v>43100</v>
      </c>
      <c r="P76" s="173" t="s">
        <v>177</v>
      </c>
      <c r="Q76" s="173" t="s">
        <v>88</v>
      </c>
      <c r="R76" s="198">
        <v>0.03</v>
      </c>
      <c r="S76" s="209"/>
      <c r="T76" s="198"/>
      <c r="U76" s="198">
        <v>0.1</v>
      </c>
      <c r="V76" s="198">
        <v>0.1</v>
      </c>
      <c r="W76" s="198">
        <v>0.1</v>
      </c>
      <c r="X76" s="209">
        <v>0.1</v>
      </c>
      <c r="Y76" s="198">
        <v>0.1</v>
      </c>
      <c r="Z76" s="198">
        <v>0.1</v>
      </c>
      <c r="AA76" s="209">
        <v>0.1</v>
      </c>
      <c r="AB76" s="198">
        <v>0.1</v>
      </c>
      <c r="AC76" s="198">
        <v>0.1</v>
      </c>
      <c r="AD76" s="209">
        <v>0.1</v>
      </c>
      <c r="AE76" s="227" t="s">
        <v>1033</v>
      </c>
      <c r="AF76" s="209">
        <v>0.05</v>
      </c>
      <c r="AG76" s="209">
        <f>+'Mayo 2017'!AG76+'Junio 2017'!AF76+'Julio 2017'!AF76+'Agosto 2017'!AF76+'Septiembre 2017'!AF76+'Octubre 2017'!AF76+AF76</f>
        <v>0.85000000000000009</v>
      </c>
      <c r="AH76" s="137" t="s">
        <v>1035</v>
      </c>
    </row>
    <row r="77" spans="2:34" ht="90" x14ac:dyDescent="0.25">
      <c r="B77" s="226" t="s">
        <v>64</v>
      </c>
      <c r="C77" s="226" t="s">
        <v>65</v>
      </c>
      <c r="D77" s="226" t="s">
        <v>66</v>
      </c>
      <c r="E77" s="226" t="s">
        <v>67</v>
      </c>
      <c r="F77" s="226" t="s">
        <v>68</v>
      </c>
      <c r="G77" s="226" t="s">
        <v>314</v>
      </c>
      <c r="H77" s="226" t="s">
        <v>81</v>
      </c>
      <c r="I77" s="226" t="s">
        <v>678</v>
      </c>
      <c r="J77" s="295"/>
      <c r="K77" s="173" t="s">
        <v>121</v>
      </c>
      <c r="L77" s="173" t="s">
        <v>352</v>
      </c>
      <c r="M77" s="226" t="s">
        <v>45</v>
      </c>
      <c r="N77" s="160">
        <v>42801</v>
      </c>
      <c r="O77" s="160">
        <v>43100</v>
      </c>
      <c r="P77" s="173" t="s">
        <v>177</v>
      </c>
      <c r="Q77" s="173" t="s">
        <v>88</v>
      </c>
      <c r="R77" s="198">
        <v>0.02</v>
      </c>
      <c r="S77" s="209"/>
      <c r="T77" s="198"/>
      <c r="U77" s="198"/>
      <c r="V77" s="198"/>
      <c r="W77" s="198"/>
      <c r="X77" s="209">
        <v>0.5</v>
      </c>
      <c r="Y77" s="198"/>
      <c r="Z77" s="198"/>
      <c r="AA77" s="209"/>
      <c r="AB77" s="198"/>
      <c r="AC77" s="198"/>
      <c r="AD77" s="209">
        <v>0.5</v>
      </c>
      <c r="AE77" s="227" t="s">
        <v>1033</v>
      </c>
      <c r="AF77" s="209">
        <v>7.0000000000000007E-2</v>
      </c>
      <c r="AG77" s="209">
        <f>+'Mayo 2017'!AG77+'Junio 2017'!AF77+'Julio 2017'!AF77+'Agosto 2017'!AF77+'Septiembre 2017'!AF77+'Octubre 2017'!AF77+AF77</f>
        <v>1.1100000000000001</v>
      </c>
      <c r="AH77" s="137" t="s">
        <v>1036</v>
      </c>
    </row>
    <row r="78" spans="2:34" ht="56.25" x14ac:dyDescent="0.25">
      <c r="B78" s="226" t="s">
        <v>64</v>
      </c>
      <c r="C78" s="226" t="s">
        <v>65</v>
      </c>
      <c r="D78" s="226" t="s">
        <v>66</v>
      </c>
      <c r="E78" s="226" t="s">
        <v>67</v>
      </c>
      <c r="F78" s="226" t="s">
        <v>68</v>
      </c>
      <c r="G78" s="226" t="s">
        <v>314</v>
      </c>
      <c r="H78" s="226" t="s">
        <v>81</v>
      </c>
      <c r="I78" s="226" t="s">
        <v>678</v>
      </c>
      <c r="J78" s="121" t="s">
        <v>123</v>
      </c>
      <c r="K78" s="173" t="s">
        <v>122</v>
      </c>
      <c r="L78" s="173"/>
      <c r="M78" s="226" t="s">
        <v>45</v>
      </c>
      <c r="N78" s="160">
        <v>42767</v>
      </c>
      <c r="O78" s="160">
        <v>43100</v>
      </c>
      <c r="P78" s="173" t="s">
        <v>354</v>
      </c>
      <c r="Q78" s="173" t="s">
        <v>355</v>
      </c>
      <c r="R78" s="198">
        <v>0.02</v>
      </c>
      <c r="S78" s="209"/>
      <c r="T78" s="198"/>
      <c r="U78" s="198"/>
      <c r="V78" s="198">
        <v>0.35</v>
      </c>
      <c r="W78" s="198"/>
      <c r="X78" s="209"/>
      <c r="Y78" s="198"/>
      <c r="Z78" s="198">
        <v>0.35</v>
      </c>
      <c r="AA78" s="209"/>
      <c r="AB78" s="198"/>
      <c r="AC78" s="198"/>
      <c r="AD78" s="209">
        <v>0.3</v>
      </c>
      <c r="AE78" s="227" t="s">
        <v>1033</v>
      </c>
      <c r="AF78" s="209">
        <v>0.02</v>
      </c>
      <c r="AG78" s="209">
        <f>+'Mayo 2017'!AG78+'Junio 2017'!AF78+'Julio 2017'!AF78+'Agosto 2017'!AF78+'Septiembre 2017'!AF78+'Octubre 2017'!AF78+AF78</f>
        <v>0.98000000000000009</v>
      </c>
      <c r="AH78" s="137" t="s">
        <v>1037</v>
      </c>
    </row>
    <row r="79" spans="2:34" ht="45" x14ac:dyDescent="0.25">
      <c r="B79" s="226" t="s">
        <v>64</v>
      </c>
      <c r="C79" s="226" t="s">
        <v>65</v>
      </c>
      <c r="D79" s="226" t="s">
        <v>66</v>
      </c>
      <c r="E79" s="226" t="s">
        <v>67</v>
      </c>
      <c r="F79" s="226" t="s">
        <v>74</v>
      </c>
      <c r="G79" s="226" t="s">
        <v>313</v>
      </c>
      <c r="H79" s="226" t="s">
        <v>81</v>
      </c>
      <c r="I79" s="226" t="s">
        <v>318</v>
      </c>
      <c r="J79" s="294" t="s">
        <v>76</v>
      </c>
      <c r="K79" s="173" t="s">
        <v>77</v>
      </c>
      <c r="L79" s="173"/>
      <c r="M79" s="226" t="s">
        <v>71</v>
      </c>
      <c r="N79" s="160">
        <v>42767</v>
      </c>
      <c r="O79" s="160">
        <v>42978</v>
      </c>
      <c r="P79" s="173" t="s">
        <v>78</v>
      </c>
      <c r="Q79" s="173" t="s">
        <v>79</v>
      </c>
      <c r="R79" s="198">
        <v>0.02</v>
      </c>
      <c r="S79" s="209"/>
      <c r="T79" s="198">
        <v>0.15</v>
      </c>
      <c r="U79" s="198">
        <v>0.15</v>
      </c>
      <c r="V79" s="198">
        <v>0.15</v>
      </c>
      <c r="W79" s="198">
        <v>0.15</v>
      </c>
      <c r="X79" s="209">
        <v>0.2</v>
      </c>
      <c r="Y79" s="198">
        <v>0.1</v>
      </c>
      <c r="Z79" s="198">
        <v>0.1</v>
      </c>
      <c r="AA79" s="209"/>
      <c r="AB79" s="198"/>
      <c r="AC79" s="198"/>
      <c r="AD79" s="209"/>
      <c r="AE79" s="227" t="s">
        <v>1033</v>
      </c>
      <c r="AF79" s="209">
        <v>0</v>
      </c>
      <c r="AG79" s="209">
        <f>+'Mayo 2017'!AG79+'Junio 2017'!AF79+'Julio 2017'!AF79+'Agosto 2017'!AF79+'Septiembre 2017'!AF79+'Octubre 2017'!AF79+AF79</f>
        <v>0.92999999999999994</v>
      </c>
      <c r="AH79" s="173"/>
    </row>
    <row r="80" spans="2:34" ht="45" x14ac:dyDescent="0.25">
      <c r="B80" s="226" t="s">
        <v>64</v>
      </c>
      <c r="C80" s="226" t="s">
        <v>65</v>
      </c>
      <c r="D80" s="226" t="s">
        <v>66</v>
      </c>
      <c r="E80" s="226" t="s">
        <v>67</v>
      </c>
      <c r="F80" s="226" t="s">
        <v>74</v>
      </c>
      <c r="G80" s="226" t="s">
        <v>313</v>
      </c>
      <c r="H80" s="226" t="s">
        <v>81</v>
      </c>
      <c r="I80" s="226" t="s">
        <v>318</v>
      </c>
      <c r="J80" s="295"/>
      <c r="K80" s="173" t="s">
        <v>80</v>
      </c>
      <c r="L80" s="173"/>
      <c r="M80" s="226" t="s">
        <v>71</v>
      </c>
      <c r="N80" s="160">
        <v>42795</v>
      </c>
      <c r="O80" s="160">
        <v>43008</v>
      </c>
      <c r="P80" s="173" t="s">
        <v>78</v>
      </c>
      <c r="Q80" s="173" t="s">
        <v>79</v>
      </c>
      <c r="R80" s="198">
        <v>0.02</v>
      </c>
      <c r="S80" s="209"/>
      <c r="T80" s="198"/>
      <c r="U80" s="198">
        <v>0.05</v>
      </c>
      <c r="V80" s="198">
        <v>0.1</v>
      </c>
      <c r="W80" s="198">
        <v>0.2</v>
      </c>
      <c r="X80" s="209">
        <v>0.3</v>
      </c>
      <c r="Y80" s="198">
        <v>0.2</v>
      </c>
      <c r="Z80" s="198">
        <v>0.1</v>
      </c>
      <c r="AA80" s="209">
        <v>0.05</v>
      </c>
      <c r="AB80" s="198"/>
      <c r="AC80" s="198"/>
      <c r="AD80" s="209"/>
      <c r="AE80" s="227" t="s">
        <v>1033</v>
      </c>
      <c r="AF80" s="209">
        <v>0</v>
      </c>
      <c r="AG80" s="209">
        <f>+'Mayo 2017'!AG80+'Junio 2017'!AF80+'Julio 2017'!AF80+'Agosto 2017'!AF80+'Septiembre 2017'!AF80+'Octubre 2017'!AF80+AF80</f>
        <v>1</v>
      </c>
      <c r="AH80" s="173"/>
    </row>
    <row r="81" spans="2:34" ht="45" x14ac:dyDescent="0.25">
      <c r="B81" s="226" t="s">
        <v>64</v>
      </c>
      <c r="C81" s="226" t="s">
        <v>65</v>
      </c>
      <c r="D81" s="226" t="s">
        <v>66</v>
      </c>
      <c r="E81" s="226" t="s">
        <v>67</v>
      </c>
      <c r="F81" s="226" t="s">
        <v>74</v>
      </c>
      <c r="G81" s="226" t="s">
        <v>313</v>
      </c>
      <c r="H81" s="226" t="s">
        <v>81</v>
      </c>
      <c r="I81" s="226" t="s">
        <v>318</v>
      </c>
      <c r="J81" s="294" t="s">
        <v>81</v>
      </c>
      <c r="K81" s="173" t="s">
        <v>337</v>
      </c>
      <c r="L81" s="173"/>
      <c r="M81" s="226" t="s">
        <v>71</v>
      </c>
      <c r="N81" s="160">
        <v>42840</v>
      </c>
      <c r="O81" s="160">
        <v>43100</v>
      </c>
      <c r="P81" s="173" t="s">
        <v>87</v>
      </c>
      <c r="Q81" s="173" t="s">
        <v>88</v>
      </c>
      <c r="R81" s="198">
        <v>0.02</v>
      </c>
      <c r="S81" s="209"/>
      <c r="T81" s="198"/>
      <c r="U81" s="198"/>
      <c r="V81" s="198">
        <v>0.05</v>
      </c>
      <c r="W81" s="198">
        <v>0.05</v>
      </c>
      <c r="X81" s="209">
        <v>0.1</v>
      </c>
      <c r="Y81" s="198">
        <v>0.1</v>
      </c>
      <c r="Z81" s="198">
        <v>0.2</v>
      </c>
      <c r="AA81" s="209">
        <v>0.2</v>
      </c>
      <c r="AB81" s="198">
        <v>0.1</v>
      </c>
      <c r="AC81" s="198">
        <v>0.1</v>
      </c>
      <c r="AD81" s="209">
        <v>0.1</v>
      </c>
      <c r="AE81" s="227" t="s">
        <v>1033</v>
      </c>
      <c r="AF81" s="209">
        <v>0.08</v>
      </c>
      <c r="AG81" s="209">
        <f>+'Mayo 2017'!AG81+'Junio 2017'!AF81+'Julio 2017'!AF81+'Agosto 2017'!AF81+'Septiembre 2017'!AF81+'Octubre 2017'!AF81+AF81</f>
        <v>0.7</v>
      </c>
      <c r="AH81" s="173" t="s">
        <v>1041</v>
      </c>
    </row>
    <row r="82" spans="2:34" ht="45" x14ac:dyDescent="0.25">
      <c r="B82" s="226" t="s">
        <v>64</v>
      </c>
      <c r="C82" s="226" t="s">
        <v>65</v>
      </c>
      <c r="D82" s="226" t="s">
        <v>66</v>
      </c>
      <c r="E82" s="226" t="s">
        <v>67</v>
      </c>
      <c r="F82" s="226" t="s">
        <v>74</v>
      </c>
      <c r="G82" s="226" t="s">
        <v>313</v>
      </c>
      <c r="H82" s="226" t="s">
        <v>81</v>
      </c>
      <c r="I82" s="226" t="s">
        <v>316</v>
      </c>
      <c r="J82" s="296"/>
      <c r="K82" s="173" t="s">
        <v>82</v>
      </c>
      <c r="L82" s="173"/>
      <c r="M82" s="226" t="s">
        <v>71</v>
      </c>
      <c r="N82" s="160">
        <v>42781</v>
      </c>
      <c r="O82" s="160">
        <v>43069</v>
      </c>
      <c r="P82" s="173" t="s">
        <v>89</v>
      </c>
      <c r="Q82" s="173" t="s">
        <v>88</v>
      </c>
      <c r="R82" s="198">
        <v>0.03</v>
      </c>
      <c r="S82" s="209"/>
      <c r="T82" s="198">
        <v>0.05</v>
      </c>
      <c r="U82" s="198">
        <v>0.1</v>
      </c>
      <c r="V82" s="198">
        <v>0.15</v>
      </c>
      <c r="W82" s="198">
        <v>0.15</v>
      </c>
      <c r="X82" s="209">
        <v>0.1</v>
      </c>
      <c r="Y82" s="198">
        <v>0.2</v>
      </c>
      <c r="Z82" s="198">
        <v>0.1</v>
      </c>
      <c r="AA82" s="209">
        <v>0.1</v>
      </c>
      <c r="AB82" s="198">
        <v>0.05</v>
      </c>
      <c r="AC82" s="198"/>
      <c r="AD82" s="209"/>
      <c r="AE82" s="227" t="s">
        <v>1033</v>
      </c>
      <c r="AF82" s="209">
        <v>0.2</v>
      </c>
      <c r="AG82" s="209">
        <f>+'Mayo 2017'!AG82+'Junio 2017'!AF82+'Julio 2017'!AF82+'Agosto 2017'!AF82+'Septiembre 2017'!AF82+'Octubre 2017'!AF82+AF82</f>
        <v>1</v>
      </c>
      <c r="AH82" s="173" t="s">
        <v>1042</v>
      </c>
    </row>
    <row r="83" spans="2:34" ht="45" x14ac:dyDescent="0.25">
      <c r="B83" s="226" t="s">
        <v>64</v>
      </c>
      <c r="C83" s="226" t="s">
        <v>65</v>
      </c>
      <c r="D83" s="226" t="s">
        <v>66</v>
      </c>
      <c r="E83" s="226" t="s">
        <v>67</v>
      </c>
      <c r="F83" s="226" t="s">
        <v>74</v>
      </c>
      <c r="G83" s="226" t="s">
        <v>313</v>
      </c>
      <c r="H83" s="226" t="s">
        <v>81</v>
      </c>
      <c r="I83" s="226" t="s">
        <v>317</v>
      </c>
      <c r="J83" s="296"/>
      <c r="K83" s="173" t="s">
        <v>83</v>
      </c>
      <c r="L83" s="173"/>
      <c r="M83" s="226" t="s">
        <v>71</v>
      </c>
      <c r="N83" s="160">
        <v>42745</v>
      </c>
      <c r="O83" s="160">
        <v>42916</v>
      </c>
      <c r="P83" s="173" t="s">
        <v>89</v>
      </c>
      <c r="Q83" s="173" t="s">
        <v>88</v>
      </c>
      <c r="R83" s="198">
        <v>0.03</v>
      </c>
      <c r="S83" s="209">
        <v>0.2</v>
      </c>
      <c r="T83" s="198">
        <v>0.2</v>
      </c>
      <c r="U83" s="198">
        <v>0.15</v>
      </c>
      <c r="V83" s="198">
        <v>0.15</v>
      </c>
      <c r="W83" s="198">
        <v>0.2</v>
      </c>
      <c r="X83" s="209">
        <v>0.1</v>
      </c>
      <c r="Y83" s="198"/>
      <c r="Z83" s="198"/>
      <c r="AA83" s="209"/>
      <c r="AB83" s="198"/>
      <c r="AC83" s="198"/>
      <c r="AD83" s="209"/>
      <c r="AE83" s="227" t="s">
        <v>1033</v>
      </c>
      <c r="AF83" s="209">
        <v>0.1</v>
      </c>
      <c r="AG83" s="209">
        <f>+'Mayo 2017'!AG83+'Junio 2017'!AF83+'Julio 2017'!AF83+'Agosto 2017'!AF83+'Septiembre 2017'!AF83+'Octubre 2017'!AF83+AF83</f>
        <v>0.87999999999999989</v>
      </c>
      <c r="AH83" s="173" t="s">
        <v>1043</v>
      </c>
    </row>
    <row r="84" spans="2:34" ht="45" x14ac:dyDescent="0.25">
      <c r="B84" s="226" t="s">
        <v>64</v>
      </c>
      <c r="C84" s="226" t="s">
        <v>65</v>
      </c>
      <c r="D84" s="226" t="s">
        <v>66</v>
      </c>
      <c r="E84" s="226" t="s">
        <v>67</v>
      </c>
      <c r="F84" s="226" t="s">
        <v>74</v>
      </c>
      <c r="G84" s="226" t="s">
        <v>313</v>
      </c>
      <c r="H84" s="226" t="s">
        <v>81</v>
      </c>
      <c r="I84" s="226" t="s">
        <v>319</v>
      </c>
      <c r="J84" s="296"/>
      <c r="K84" s="173" t="s">
        <v>85</v>
      </c>
      <c r="L84" s="173"/>
      <c r="M84" s="226" t="s">
        <v>71</v>
      </c>
      <c r="N84" s="160">
        <v>42746</v>
      </c>
      <c r="O84" s="160">
        <v>42809</v>
      </c>
      <c r="P84" s="173" t="s">
        <v>91</v>
      </c>
      <c r="Q84" s="173" t="s">
        <v>88</v>
      </c>
      <c r="R84" s="198">
        <v>0.03</v>
      </c>
      <c r="S84" s="209">
        <v>0.25</v>
      </c>
      <c r="T84" s="198">
        <v>0.6</v>
      </c>
      <c r="U84" s="198">
        <v>0.15</v>
      </c>
      <c r="V84" s="198"/>
      <c r="W84" s="198"/>
      <c r="X84" s="209"/>
      <c r="Y84" s="198"/>
      <c r="Z84" s="198"/>
      <c r="AA84" s="209"/>
      <c r="AB84" s="198"/>
      <c r="AC84" s="198"/>
      <c r="AD84" s="209"/>
      <c r="AE84" s="227" t="s">
        <v>1033</v>
      </c>
      <c r="AF84" s="209">
        <v>0</v>
      </c>
      <c r="AG84" s="209">
        <f>+'Mayo 2017'!AG84+'Junio 2017'!AF84+'Julio 2017'!AF84+'Agosto 2017'!AF84+'Septiembre 2017'!AF84+'Octubre 2017'!AF84+AF84</f>
        <v>1</v>
      </c>
      <c r="AH84" s="173"/>
    </row>
    <row r="85" spans="2:34" ht="45" x14ac:dyDescent="0.25">
      <c r="B85" s="226" t="s">
        <v>64</v>
      </c>
      <c r="C85" s="226" t="s">
        <v>65</v>
      </c>
      <c r="D85" s="226" t="s">
        <v>66</v>
      </c>
      <c r="E85" s="226" t="s">
        <v>67</v>
      </c>
      <c r="F85" s="226" t="s">
        <v>74</v>
      </c>
      <c r="G85" s="226" t="s">
        <v>313</v>
      </c>
      <c r="H85" s="226" t="s">
        <v>81</v>
      </c>
      <c r="I85" s="226" t="s">
        <v>316</v>
      </c>
      <c r="J85" s="295"/>
      <c r="K85" s="173" t="s">
        <v>86</v>
      </c>
      <c r="L85" s="173"/>
      <c r="M85" s="226" t="s">
        <v>71</v>
      </c>
      <c r="N85" s="160">
        <v>42745</v>
      </c>
      <c r="O85" s="160">
        <v>43100</v>
      </c>
      <c r="P85" s="173" t="s">
        <v>92</v>
      </c>
      <c r="Q85" s="173" t="s">
        <v>93</v>
      </c>
      <c r="R85" s="198">
        <v>0.03</v>
      </c>
      <c r="S85" s="209">
        <v>0.05</v>
      </c>
      <c r="T85" s="198">
        <v>0.1</v>
      </c>
      <c r="U85" s="198">
        <v>0.1</v>
      </c>
      <c r="V85" s="198">
        <v>0.1</v>
      </c>
      <c r="W85" s="198">
        <v>0.1</v>
      </c>
      <c r="X85" s="209">
        <v>0.2</v>
      </c>
      <c r="Y85" s="198">
        <v>0.1</v>
      </c>
      <c r="Z85" s="198">
        <v>0.1</v>
      </c>
      <c r="AA85" s="209">
        <v>0.05</v>
      </c>
      <c r="AB85" s="198">
        <v>0.05</v>
      </c>
      <c r="AC85" s="198">
        <v>0.05</v>
      </c>
      <c r="AD85" s="209"/>
      <c r="AE85" s="227" t="s">
        <v>1033</v>
      </c>
      <c r="AF85" s="209">
        <v>0</v>
      </c>
      <c r="AG85" s="209">
        <f>+'Mayo 2017'!AG85+'Junio 2017'!AF85+'Julio 2017'!AF85+'Agosto 2017'!AF85+'Septiembre 2017'!AF85+'Octubre 2017'!AF85+AF85</f>
        <v>0.31000000000000005</v>
      </c>
      <c r="AH85" s="173"/>
    </row>
    <row r="86" spans="2:34" ht="78.75" x14ac:dyDescent="0.25">
      <c r="B86" s="226" t="s">
        <v>64</v>
      </c>
      <c r="C86" s="226" t="s">
        <v>65</v>
      </c>
      <c r="D86" s="226" t="s">
        <v>66</v>
      </c>
      <c r="E86" s="226" t="s">
        <v>67</v>
      </c>
      <c r="F86" s="226" t="s">
        <v>68</v>
      </c>
      <c r="G86" s="226" t="s">
        <v>313</v>
      </c>
      <c r="H86" s="226" t="s">
        <v>81</v>
      </c>
      <c r="I86" s="226" t="s">
        <v>318</v>
      </c>
      <c r="J86" s="226" t="s">
        <v>124</v>
      </c>
      <c r="K86" s="173" t="s">
        <v>327</v>
      </c>
      <c r="L86" s="173" t="s">
        <v>130</v>
      </c>
      <c r="M86" s="173" t="s">
        <v>73</v>
      </c>
      <c r="N86" s="160">
        <v>42856</v>
      </c>
      <c r="O86" s="160">
        <v>43100</v>
      </c>
      <c r="P86" s="173" t="s">
        <v>128</v>
      </c>
      <c r="Q86" s="226" t="s">
        <v>88</v>
      </c>
      <c r="R86" s="198">
        <v>0</v>
      </c>
      <c r="S86" s="209"/>
      <c r="T86" s="209"/>
      <c r="U86" s="209"/>
      <c r="V86" s="209"/>
      <c r="W86" s="209">
        <v>0.25</v>
      </c>
      <c r="X86" s="209"/>
      <c r="Y86" s="209"/>
      <c r="Z86" s="209">
        <v>0.25</v>
      </c>
      <c r="AA86" s="209">
        <v>0.25</v>
      </c>
      <c r="AB86" s="209"/>
      <c r="AC86" s="209"/>
      <c r="AD86" s="209">
        <v>0.25</v>
      </c>
      <c r="AE86" s="227" t="s">
        <v>1033</v>
      </c>
      <c r="AF86" s="209">
        <v>0</v>
      </c>
      <c r="AG86" s="209">
        <f>+'Mayo 2017'!AG86+'Junio 2017'!AF86+'Julio 2017'!AF86+'Agosto 2017'!AF86+'Septiembre 2017'!AF86+'Octubre 2017'!AF86+AF86</f>
        <v>0.75</v>
      </c>
      <c r="AH86" s="173" t="s">
        <v>970</v>
      </c>
    </row>
    <row r="87" spans="2:34" ht="78.75" x14ac:dyDescent="0.25">
      <c r="B87" s="226" t="s">
        <v>64</v>
      </c>
      <c r="C87" s="226" t="s">
        <v>65</v>
      </c>
      <c r="D87" s="226" t="s">
        <v>66</v>
      </c>
      <c r="E87" s="226" t="s">
        <v>67</v>
      </c>
      <c r="F87" s="226" t="s">
        <v>68</v>
      </c>
      <c r="G87" s="226" t="s">
        <v>313</v>
      </c>
      <c r="H87" s="226" t="s">
        <v>81</v>
      </c>
      <c r="I87" s="226" t="s">
        <v>318</v>
      </c>
      <c r="J87" s="226" t="s">
        <v>125</v>
      </c>
      <c r="K87" s="173" t="s">
        <v>330</v>
      </c>
      <c r="L87" s="173" t="s">
        <v>131</v>
      </c>
      <c r="M87" s="173" t="s">
        <v>331</v>
      </c>
      <c r="N87" s="160">
        <v>42856</v>
      </c>
      <c r="O87" s="160">
        <v>43100</v>
      </c>
      <c r="P87" s="173" t="s">
        <v>332</v>
      </c>
      <c r="Q87" s="226" t="s">
        <v>88</v>
      </c>
      <c r="R87" s="198">
        <v>0</v>
      </c>
      <c r="S87" s="209">
        <v>0.08</v>
      </c>
      <c r="T87" s="209">
        <v>0.08</v>
      </c>
      <c r="U87" s="209">
        <v>0.08</v>
      </c>
      <c r="V87" s="209">
        <v>0.08</v>
      </c>
      <c r="W87" s="209">
        <v>0.08</v>
      </c>
      <c r="X87" s="209">
        <v>0.08</v>
      </c>
      <c r="Y87" s="209">
        <v>0.08</v>
      </c>
      <c r="Z87" s="209">
        <v>0.08</v>
      </c>
      <c r="AA87" s="209">
        <v>0.08</v>
      </c>
      <c r="AB87" s="209">
        <v>0.08</v>
      </c>
      <c r="AC87" s="209">
        <v>0.1</v>
      </c>
      <c r="AD87" s="209">
        <v>0.1</v>
      </c>
      <c r="AE87" s="227" t="s">
        <v>1033</v>
      </c>
      <c r="AF87" s="209">
        <v>0.1</v>
      </c>
      <c r="AG87" s="209">
        <f>+'Mayo 2017'!AG87+'Junio 2017'!AF87+'Julio 2017'!AF87+'Agosto 2017'!AF87+'Septiembre 2017'!AF87+'Octubre 2017'!AF87+AF87</f>
        <v>0.89999999999999991</v>
      </c>
      <c r="AH87" s="173" t="s">
        <v>1038</v>
      </c>
    </row>
    <row r="88" spans="2:34" ht="67.5" x14ac:dyDescent="0.25">
      <c r="B88" s="226" t="s">
        <v>64</v>
      </c>
      <c r="C88" s="226" t="s">
        <v>65</v>
      </c>
      <c r="D88" s="226" t="s">
        <v>66</v>
      </c>
      <c r="E88" s="226" t="s">
        <v>67</v>
      </c>
      <c r="F88" s="226" t="s">
        <v>74</v>
      </c>
      <c r="G88" s="226" t="s">
        <v>313</v>
      </c>
      <c r="H88" s="226" t="s">
        <v>81</v>
      </c>
      <c r="I88" s="226" t="s">
        <v>318</v>
      </c>
      <c r="J88" s="226" t="s">
        <v>126</v>
      </c>
      <c r="K88" s="173" t="s">
        <v>334</v>
      </c>
      <c r="L88" s="173" t="s">
        <v>132</v>
      </c>
      <c r="M88" s="173" t="s">
        <v>73</v>
      </c>
      <c r="N88" s="160">
        <v>42552</v>
      </c>
      <c r="O88" s="160">
        <v>42735</v>
      </c>
      <c r="P88" s="173" t="s">
        <v>332</v>
      </c>
      <c r="Q88" s="226" t="s">
        <v>88</v>
      </c>
      <c r="R88" s="198">
        <v>0.02</v>
      </c>
      <c r="S88" s="209"/>
      <c r="T88" s="209"/>
      <c r="U88" s="209">
        <v>0.25</v>
      </c>
      <c r="V88" s="209"/>
      <c r="W88" s="209"/>
      <c r="X88" s="209">
        <v>0.25</v>
      </c>
      <c r="Y88" s="209"/>
      <c r="Z88" s="209"/>
      <c r="AA88" s="209">
        <v>0.25</v>
      </c>
      <c r="AB88" s="209"/>
      <c r="AC88" s="209"/>
      <c r="AD88" s="209">
        <v>0.25</v>
      </c>
      <c r="AE88" s="227" t="s">
        <v>1033</v>
      </c>
      <c r="AF88" s="209">
        <v>0</v>
      </c>
      <c r="AG88" s="209">
        <f>+'Mayo 2017'!AG88+'Junio 2017'!AF88+'Julio 2017'!AF88+'Agosto 2017'!AF88+'Septiembre 2017'!AF88+'Octubre 2017'!AF88+AF88</f>
        <v>0.85</v>
      </c>
      <c r="AH88" s="173" t="s">
        <v>1039</v>
      </c>
    </row>
    <row r="89" spans="2:34" ht="56.25" x14ac:dyDescent="0.25">
      <c r="B89" s="226" t="s">
        <v>64</v>
      </c>
      <c r="C89" s="226" t="s">
        <v>65</v>
      </c>
      <c r="D89" s="226" t="s">
        <v>66</v>
      </c>
      <c r="E89" s="226" t="s">
        <v>67</v>
      </c>
      <c r="F89" s="226" t="s">
        <v>68</v>
      </c>
      <c r="G89" s="226" t="s">
        <v>313</v>
      </c>
      <c r="H89" s="226" t="s">
        <v>81</v>
      </c>
      <c r="I89" s="226" t="s">
        <v>318</v>
      </c>
      <c r="J89" s="226" t="s">
        <v>127</v>
      </c>
      <c r="K89" s="173" t="s">
        <v>335</v>
      </c>
      <c r="L89" s="173" t="s">
        <v>133</v>
      </c>
      <c r="M89" s="173" t="s">
        <v>73</v>
      </c>
      <c r="N89" s="160">
        <v>42552</v>
      </c>
      <c r="O89" s="160">
        <v>42735</v>
      </c>
      <c r="P89" s="173" t="s">
        <v>332</v>
      </c>
      <c r="Q89" s="226" t="s">
        <v>129</v>
      </c>
      <c r="R89" s="198">
        <v>0</v>
      </c>
      <c r="S89" s="209">
        <v>0.08</v>
      </c>
      <c r="T89" s="209">
        <v>0.08</v>
      </c>
      <c r="U89" s="209">
        <v>0.08</v>
      </c>
      <c r="V89" s="209">
        <v>0.08</v>
      </c>
      <c r="W89" s="209">
        <v>0.08</v>
      </c>
      <c r="X89" s="209">
        <v>0.08</v>
      </c>
      <c r="Y89" s="209">
        <v>0.08</v>
      </c>
      <c r="Z89" s="209">
        <v>0.08</v>
      </c>
      <c r="AA89" s="209">
        <v>0.08</v>
      </c>
      <c r="AB89" s="209">
        <v>0.08</v>
      </c>
      <c r="AC89" s="209">
        <v>0.1</v>
      </c>
      <c r="AD89" s="209">
        <v>0.1</v>
      </c>
      <c r="AE89" s="227" t="s">
        <v>1033</v>
      </c>
      <c r="AF89" s="209">
        <v>0.1</v>
      </c>
      <c r="AG89" s="209">
        <f>+'Mayo 2017'!AG89+'Junio 2017'!AF89+'Julio 2017'!AF89+'Agosto 2017'!AF89+'Septiembre 2017'!AF89+'Octubre 2017'!AF89+AF89</f>
        <v>0.89999999999999991</v>
      </c>
      <c r="AH89" s="173" t="s">
        <v>1040</v>
      </c>
    </row>
    <row r="90" spans="2:34" x14ac:dyDescent="0.25">
      <c r="AF90" s="210"/>
      <c r="AG90" s="210"/>
    </row>
    <row r="91" spans="2:34" x14ac:dyDescent="0.25">
      <c r="AF91" s="210"/>
      <c r="AG91" s="210"/>
    </row>
    <row r="99" spans="20:20" x14ac:dyDescent="0.25">
      <c r="T99" s="218"/>
    </row>
  </sheetData>
  <mergeCells count="9">
    <mergeCell ref="J76:J77"/>
    <mergeCell ref="J79:J80"/>
    <mergeCell ref="J81:J85"/>
    <mergeCell ref="J30:J31"/>
    <mergeCell ref="J32:J33"/>
    <mergeCell ref="J34:J35"/>
    <mergeCell ref="J36:J38"/>
    <mergeCell ref="J43:J49"/>
    <mergeCell ref="J50:J5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H99"/>
  <sheetViews>
    <sheetView tabSelected="1" topLeftCell="N1" zoomScale="77" zoomScaleNormal="77" workbookViewId="0">
      <selection activeCell="AH2" sqref="AH2"/>
    </sheetView>
  </sheetViews>
  <sheetFormatPr baseColWidth="10" defaultColWidth="11.42578125" defaultRowHeight="11.25" x14ac:dyDescent="0.25"/>
  <cols>
    <col min="1" max="1" width="1.7109375" style="208" customWidth="1"/>
    <col min="2" max="2" width="17.28515625" style="208" customWidth="1"/>
    <col min="3" max="3" width="32.7109375" style="208" customWidth="1"/>
    <col min="4" max="4" width="20" style="208" customWidth="1"/>
    <col min="5" max="5" width="23.85546875" style="208" customWidth="1"/>
    <col min="6" max="6" width="28.42578125" style="208" customWidth="1"/>
    <col min="7" max="7" width="31" style="208" customWidth="1"/>
    <col min="8" max="8" width="27.5703125" style="208" customWidth="1"/>
    <col min="9" max="9" width="26.28515625" style="208" customWidth="1"/>
    <col min="10" max="10" width="40.5703125" style="208" customWidth="1"/>
    <col min="11" max="11" width="47.140625" style="208" customWidth="1"/>
    <col min="12" max="12" width="32.5703125" style="208" customWidth="1"/>
    <col min="13" max="13" width="22" style="208" customWidth="1"/>
    <col min="14" max="14" width="15.85546875" style="217" customWidth="1"/>
    <col min="15" max="15" width="15.140625" style="217" customWidth="1"/>
    <col min="16" max="17" width="24.7109375" style="208" customWidth="1"/>
    <col min="18" max="18" width="9.42578125" style="208" customWidth="1"/>
    <col min="19" max="19" width="4.7109375" style="208" customWidth="1"/>
    <col min="20" max="20" width="3.85546875" style="208" customWidth="1"/>
    <col min="21" max="21" width="5.5703125" style="208" customWidth="1"/>
    <col min="22" max="22" width="6.5703125" style="208" customWidth="1"/>
    <col min="23" max="23" width="5.140625" style="208" customWidth="1"/>
    <col min="24" max="24" width="6.7109375" style="208" customWidth="1"/>
    <col min="25" max="25" width="5.85546875" style="208" customWidth="1"/>
    <col min="26" max="26" width="6.42578125" style="208" customWidth="1"/>
    <col min="27" max="29" width="5.85546875" style="208" customWidth="1"/>
    <col min="30" max="30" width="6.28515625" style="208" customWidth="1"/>
    <col min="31" max="31" width="11.85546875" style="208" customWidth="1"/>
    <col min="32" max="32" width="10" style="208" customWidth="1"/>
    <col min="33" max="33" width="9.140625" style="208" customWidth="1"/>
    <col min="34" max="34" width="96.5703125" style="208" customWidth="1"/>
    <col min="35" max="16384" width="11.42578125" style="208"/>
  </cols>
  <sheetData>
    <row r="1" spans="2:34" ht="56.25" x14ac:dyDescent="0.25">
      <c r="B1" s="105" t="s">
        <v>7</v>
      </c>
      <c r="C1" s="105" t="s">
        <v>8</v>
      </c>
      <c r="D1" s="105" t="s">
        <v>9</v>
      </c>
      <c r="E1" s="105" t="s">
        <v>10</v>
      </c>
      <c r="F1" s="105" t="s">
        <v>11</v>
      </c>
      <c r="G1" s="105" t="s">
        <v>12</v>
      </c>
      <c r="H1" s="105" t="s">
        <v>13</v>
      </c>
      <c r="I1" s="105" t="s">
        <v>14</v>
      </c>
      <c r="J1" s="105" t="s">
        <v>15</v>
      </c>
      <c r="K1" s="105" t="s">
        <v>16</v>
      </c>
      <c r="L1" s="105" t="s">
        <v>17</v>
      </c>
      <c r="M1" s="105" t="s">
        <v>18</v>
      </c>
      <c r="N1" s="105" t="s">
        <v>19</v>
      </c>
      <c r="O1" s="105" t="s">
        <v>20</v>
      </c>
      <c r="P1" s="105" t="s">
        <v>21</v>
      </c>
      <c r="Q1" s="105" t="s">
        <v>22</v>
      </c>
      <c r="R1" s="105" t="s">
        <v>23</v>
      </c>
      <c r="S1" s="105" t="s">
        <v>24</v>
      </c>
      <c r="T1" s="105" t="s">
        <v>25</v>
      </c>
      <c r="U1" s="105" t="s">
        <v>26</v>
      </c>
      <c r="V1" s="105" t="s">
        <v>27</v>
      </c>
      <c r="W1" s="105" t="s">
        <v>28</v>
      </c>
      <c r="X1" s="105" t="s">
        <v>29</v>
      </c>
      <c r="Y1" s="105" t="s">
        <v>30</v>
      </c>
      <c r="Z1" s="105" t="s">
        <v>31</v>
      </c>
      <c r="AA1" s="105" t="s">
        <v>32</v>
      </c>
      <c r="AB1" s="105" t="s">
        <v>33</v>
      </c>
      <c r="AC1" s="105" t="s">
        <v>34</v>
      </c>
      <c r="AD1" s="105" t="s">
        <v>35</v>
      </c>
      <c r="AE1" s="105" t="s">
        <v>36</v>
      </c>
      <c r="AF1" s="105" t="s">
        <v>37</v>
      </c>
      <c r="AG1" s="105" t="s">
        <v>38</v>
      </c>
      <c r="AH1" s="105" t="s">
        <v>39</v>
      </c>
    </row>
    <row r="2" spans="2:34" ht="409.5" x14ac:dyDescent="0.25">
      <c r="B2" s="233" t="s">
        <v>40</v>
      </c>
      <c r="C2" s="233" t="s">
        <v>41</v>
      </c>
      <c r="D2" s="233" t="s">
        <v>42</v>
      </c>
      <c r="E2" s="233" t="s">
        <v>43</v>
      </c>
      <c r="F2" s="233" t="s">
        <v>338</v>
      </c>
      <c r="G2" s="233" t="s">
        <v>306</v>
      </c>
      <c r="H2" s="233" t="s">
        <v>307</v>
      </c>
      <c r="I2" s="233" t="s">
        <v>308</v>
      </c>
      <c r="J2" s="233" t="s">
        <v>137</v>
      </c>
      <c r="K2" s="173" t="s">
        <v>138</v>
      </c>
      <c r="L2" s="173" t="s">
        <v>451</v>
      </c>
      <c r="M2" s="233" t="s">
        <v>44</v>
      </c>
      <c r="N2" s="160">
        <v>42767</v>
      </c>
      <c r="O2" s="160">
        <v>43070</v>
      </c>
      <c r="P2" s="233" t="s">
        <v>45</v>
      </c>
      <c r="Q2" s="233" t="s">
        <v>88</v>
      </c>
      <c r="R2" s="198">
        <v>0.01</v>
      </c>
      <c r="S2" s="209">
        <v>0.1</v>
      </c>
      <c r="T2" s="198">
        <v>0.2</v>
      </c>
      <c r="U2" s="198">
        <v>0.25</v>
      </c>
      <c r="V2" s="198">
        <v>0.05</v>
      </c>
      <c r="W2" s="198">
        <v>0.05</v>
      </c>
      <c r="X2" s="209">
        <v>0.05</v>
      </c>
      <c r="Y2" s="198">
        <v>0.05</v>
      </c>
      <c r="Z2" s="198">
        <v>0.05</v>
      </c>
      <c r="AA2" s="209">
        <v>0.05</v>
      </c>
      <c r="AB2" s="209">
        <v>0.05</v>
      </c>
      <c r="AC2" s="209">
        <v>0.05</v>
      </c>
      <c r="AD2" s="209">
        <v>0.05</v>
      </c>
      <c r="AE2" s="233" t="s">
        <v>1094</v>
      </c>
      <c r="AF2" s="209">
        <v>0.05</v>
      </c>
      <c r="AG2" s="209">
        <f>+'Mayo 2017'!AG2+'Junio 2017'!AF2+'Julio 2017'!AF2+'Agosto 2017'!AF2+'Septiembre 2017'!AF2+'Octubre 2017'!AF2+'Noviembre 2017'!AF2+AF2</f>
        <v>1.0000000000000004</v>
      </c>
      <c r="AH2" s="173" t="s">
        <v>1145</v>
      </c>
    </row>
    <row r="3" spans="2:34" ht="360" x14ac:dyDescent="0.25">
      <c r="B3" s="233" t="s">
        <v>40</v>
      </c>
      <c r="C3" s="233" t="s">
        <v>41</v>
      </c>
      <c r="D3" s="233" t="s">
        <v>42</v>
      </c>
      <c r="E3" s="233" t="s">
        <v>43</v>
      </c>
      <c r="F3" s="233" t="s">
        <v>338</v>
      </c>
      <c r="G3" s="233" t="s">
        <v>302</v>
      </c>
      <c r="H3" s="233" t="s">
        <v>303</v>
      </c>
      <c r="I3" s="233" t="s">
        <v>304</v>
      </c>
      <c r="J3" s="233" t="s">
        <v>139</v>
      </c>
      <c r="K3" s="173" t="s">
        <v>453</v>
      </c>
      <c r="L3" s="173" t="s">
        <v>161</v>
      </c>
      <c r="M3" s="233" t="s">
        <v>44</v>
      </c>
      <c r="N3" s="160">
        <v>42745</v>
      </c>
      <c r="O3" s="160">
        <v>43100</v>
      </c>
      <c r="P3" s="233" t="s">
        <v>88</v>
      </c>
      <c r="Q3" s="233" t="s">
        <v>88</v>
      </c>
      <c r="R3" s="198">
        <v>0.01</v>
      </c>
      <c r="S3" s="209">
        <v>0.08</v>
      </c>
      <c r="T3" s="198">
        <v>0.08</v>
      </c>
      <c r="U3" s="198">
        <v>0.09</v>
      </c>
      <c r="V3" s="209">
        <v>0.08</v>
      </c>
      <c r="W3" s="198">
        <v>0.08</v>
      </c>
      <c r="X3" s="198">
        <v>0.09</v>
      </c>
      <c r="Y3" s="209">
        <v>0.08</v>
      </c>
      <c r="Z3" s="198">
        <v>0.08</v>
      </c>
      <c r="AA3" s="198">
        <v>0.09</v>
      </c>
      <c r="AB3" s="209">
        <v>0.08</v>
      </c>
      <c r="AC3" s="198">
        <v>0.08</v>
      </c>
      <c r="AD3" s="198">
        <v>0.09</v>
      </c>
      <c r="AE3" s="233" t="s">
        <v>1094</v>
      </c>
      <c r="AF3" s="209">
        <v>7.0000000000000007E-2</v>
      </c>
      <c r="AG3" s="209">
        <f>+'Mayo 2017'!AG3+'Junio 2017'!AF3+'Julio 2017'!AF3+'Agosto 2017'!AF3+'Septiembre 2017'!AF3+'Octubre 2017'!AF3+'Noviembre 2017'!AF3+AF3</f>
        <v>0.99999999999999978</v>
      </c>
      <c r="AH3" s="173" t="s">
        <v>1146</v>
      </c>
    </row>
    <row r="4" spans="2:34" ht="409.5" x14ac:dyDescent="0.25">
      <c r="B4" s="233" t="s">
        <v>40</v>
      </c>
      <c r="C4" s="233" t="s">
        <v>41</v>
      </c>
      <c r="D4" s="233" t="s">
        <v>42</v>
      </c>
      <c r="E4" s="233" t="s">
        <v>43</v>
      </c>
      <c r="F4" s="233" t="s">
        <v>338</v>
      </c>
      <c r="G4" s="233" t="s">
        <v>302</v>
      </c>
      <c r="H4" s="233" t="s">
        <v>303</v>
      </c>
      <c r="I4" s="233" t="s">
        <v>304</v>
      </c>
      <c r="J4" s="233" t="s">
        <v>255</v>
      </c>
      <c r="K4" s="173" t="s">
        <v>140</v>
      </c>
      <c r="L4" s="173" t="s">
        <v>161</v>
      </c>
      <c r="M4" s="233" t="s">
        <v>44</v>
      </c>
      <c r="N4" s="160">
        <v>42745</v>
      </c>
      <c r="O4" s="160">
        <v>43100</v>
      </c>
      <c r="P4" s="233" t="s">
        <v>88</v>
      </c>
      <c r="Q4" s="233" t="s">
        <v>88</v>
      </c>
      <c r="R4" s="198">
        <v>0.01</v>
      </c>
      <c r="S4" s="209">
        <v>0.08</v>
      </c>
      <c r="T4" s="198">
        <v>0.08</v>
      </c>
      <c r="U4" s="198">
        <v>0.09</v>
      </c>
      <c r="V4" s="209">
        <v>0.08</v>
      </c>
      <c r="W4" s="198">
        <v>0.08</v>
      </c>
      <c r="X4" s="198">
        <v>0.09</v>
      </c>
      <c r="Y4" s="209">
        <v>0.08</v>
      </c>
      <c r="Z4" s="198">
        <v>0.08</v>
      </c>
      <c r="AA4" s="198">
        <v>0.09</v>
      </c>
      <c r="AB4" s="209">
        <v>0.08</v>
      </c>
      <c r="AC4" s="198">
        <v>0.08</v>
      </c>
      <c r="AD4" s="198">
        <v>0.09</v>
      </c>
      <c r="AE4" s="233" t="s">
        <v>1094</v>
      </c>
      <c r="AF4" s="209">
        <v>7.0000000000000007E-2</v>
      </c>
      <c r="AG4" s="209">
        <f>+'Mayo 2017'!AG4+'Junio 2017'!AF4+'Julio 2017'!AF4+'Agosto 2017'!AF4+'Septiembre 2017'!AF4+'Octubre 2017'!AF4+'Noviembre 2017'!AF4+AF4</f>
        <v>0.99999999999999978</v>
      </c>
      <c r="AH4" s="173" t="s">
        <v>1147</v>
      </c>
    </row>
    <row r="5" spans="2:34" ht="168.75" x14ac:dyDescent="0.25">
      <c r="B5" s="233" t="s">
        <v>40</v>
      </c>
      <c r="C5" s="233" t="s">
        <v>41</v>
      </c>
      <c r="D5" s="233" t="s">
        <v>42</v>
      </c>
      <c r="E5" s="233" t="s">
        <v>43</v>
      </c>
      <c r="F5" s="233" t="s">
        <v>338</v>
      </c>
      <c r="G5" s="233" t="s">
        <v>302</v>
      </c>
      <c r="H5" s="233" t="s">
        <v>303</v>
      </c>
      <c r="I5" s="233" t="s">
        <v>304</v>
      </c>
      <c r="J5" s="233" t="s">
        <v>256</v>
      </c>
      <c r="K5" s="173" t="s">
        <v>456</v>
      </c>
      <c r="L5" s="173" t="s">
        <v>161</v>
      </c>
      <c r="M5" s="233" t="s">
        <v>44</v>
      </c>
      <c r="N5" s="160">
        <v>42745</v>
      </c>
      <c r="O5" s="160">
        <v>43100</v>
      </c>
      <c r="P5" s="233" t="s">
        <v>88</v>
      </c>
      <c r="Q5" s="233" t="s">
        <v>93</v>
      </c>
      <c r="R5" s="198">
        <v>0.02</v>
      </c>
      <c r="S5" s="209">
        <v>0.08</v>
      </c>
      <c r="T5" s="198">
        <v>0.08</v>
      </c>
      <c r="U5" s="198">
        <v>0.09</v>
      </c>
      <c r="V5" s="209">
        <v>0.08</v>
      </c>
      <c r="W5" s="198">
        <v>0.08</v>
      </c>
      <c r="X5" s="198">
        <v>0.09</v>
      </c>
      <c r="Y5" s="209">
        <v>0.08</v>
      </c>
      <c r="Z5" s="198">
        <v>0.08</v>
      </c>
      <c r="AA5" s="198">
        <v>0.09</v>
      </c>
      <c r="AB5" s="209">
        <v>0.08</v>
      </c>
      <c r="AC5" s="198">
        <v>0.08</v>
      </c>
      <c r="AD5" s="198">
        <v>0.09</v>
      </c>
      <c r="AE5" s="233" t="s">
        <v>1094</v>
      </c>
      <c r="AF5" s="209">
        <v>7.0000000000000007E-2</v>
      </c>
      <c r="AG5" s="209">
        <f>+'Mayo 2017'!AG5+'Junio 2017'!AF5+'Julio 2017'!AF5+'Agosto 2017'!AF5+'Septiembre 2017'!AF5+'Octubre 2017'!AF5+'Noviembre 2017'!AF5+AF5</f>
        <v>0.99999999999999978</v>
      </c>
      <c r="AH5" s="173" t="s">
        <v>1148</v>
      </c>
    </row>
    <row r="6" spans="2:34" ht="45" x14ac:dyDescent="0.25">
      <c r="B6" s="233" t="s">
        <v>40</v>
      </c>
      <c r="C6" s="233" t="s">
        <v>41</v>
      </c>
      <c r="D6" s="233" t="s">
        <v>42</v>
      </c>
      <c r="E6" s="233" t="s">
        <v>43</v>
      </c>
      <c r="F6" s="233" t="s">
        <v>338</v>
      </c>
      <c r="G6" s="233" t="s">
        <v>302</v>
      </c>
      <c r="H6" s="233" t="s">
        <v>303</v>
      </c>
      <c r="I6" s="233" t="s">
        <v>304</v>
      </c>
      <c r="J6" s="233" t="s">
        <v>141</v>
      </c>
      <c r="K6" s="173" t="s">
        <v>142</v>
      </c>
      <c r="L6" s="173" t="s">
        <v>160</v>
      </c>
      <c r="M6" s="233" t="s">
        <v>44</v>
      </c>
      <c r="N6" s="160">
        <v>42887</v>
      </c>
      <c r="O6" s="160">
        <v>43100</v>
      </c>
      <c r="P6" s="233" t="s">
        <v>88</v>
      </c>
      <c r="Q6" s="233" t="s">
        <v>88</v>
      </c>
      <c r="R6" s="198">
        <v>0</v>
      </c>
      <c r="S6" s="209">
        <v>0.08</v>
      </c>
      <c r="T6" s="198">
        <v>0.08</v>
      </c>
      <c r="U6" s="198">
        <v>0.09</v>
      </c>
      <c r="V6" s="198">
        <v>0.08</v>
      </c>
      <c r="W6" s="198">
        <v>0.08</v>
      </c>
      <c r="X6" s="209">
        <v>0.09</v>
      </c>
      <c r="Y6" s="198">
        <v>0.08</v>
      </c>
      <c r="Z6" s="198">
        <v>0.08</v>
      </c>
      <c r="AA6" s="209">
        <v>0.09</v>
      </c>
      <c r="AB6" s="209">
        <v>0.08</v>
      </c>
      <c r="AC6" s="209">
        <v>0.08</v>
      </c>
      <c r="AD6" s="209">
        <v>0.09</v>
      </c>
      <c r="AE6" s="233" t="s">
        <v>1094</v>
      </c>
      <c r="AF6" s="209">
        <v>0.09</v>
      </c>
      <c r="AG6" s="209">
        <f>+'Mayo 2017'!AG6+'Junio 2017'!AF6+'Julio 2017'!AF6+'Agosto 2017'!AF6+'Septiembre 2017'!AF6+'Octubre 2017'!AF6+'Noviembre 2017'!AF6+AF6</f>
        <v>1.0199999999999998</v>
      </c>
      <c r="AH6" s="173" t="s">
        <v>1149</v>
      </c>
    </row>
    <row r="7" spans="2:34" ht="258.75" x14ac:dyDescent="0.25">
      <c r="B7" s="233" t="s">
        <v>40</v>
      </c>
      <c r="C7" s="233" t="s">
        <v>41</v>
      </c>
      <c r="D7" s="233" t="s">
        <v>42</v>
      </c>
      <c r="E7" s="233" t="s">
        <v>43</v>
      </c>
      <c r="F7" s="233" t="s">
        <v>338</v>
      </c>
      <c r="G7" s="233" t="s">
        <v>302</v>
      </c>
      <c r="H7" s="233" t="s">
        <v>303</v>
      </c>
      <c r="I7" s="233" t="s">
        <v>304</v>
      </c>
      <c r="J7" s="233" t="s">
        <v>143</v>
      </c>
      <c r="K7" s="173" t="s">
        <v>459</v>
      </c>
      <c r="L7" s="173" t="s">
        <v>213</v>
      </c>
      <c r="M7" s="233" t="s">
        <v>44</v>
      </c>
      <c r="N7" s="160">
        <v>42736</v>
      </c>
      <c r="O7" s="160">
        <v>43100</v>
      </c>
      <c r="P7" s="233" t="s">
        <v>88</v>
      </c>
      <c r="Q7" s="233" t="s">
        <v>93</v>
      </c>
      <c r="R7" s="198">
        <v>1.4999999999999999E-2</v>
      </c>
      <c r="S7" s="209">
        <v>0.08</v>
      </c>
      <c r="T7" s="198">
        <v>0.08</v>
      </c>
      <c r="U7" s="198">
        <v>0.09</v>
      </c>
      <c r="V7" s="198">
        <v>0.08</v>
      </c>
      <c r="W7" s="198">
        <v>0.08</v>
      </c>
      <c r="X7" s="209">
        <v>0.09</v>
      </c>
      <c r="Y7" s="198">
        <v>0.08</v>
      </c>
      <c r="Z7" s="198">
        <v>0.08</v>
      </c>
      <c r="AA7" s="209">
        <v>0.09</v>
      </c>
      <c r="AB7" s="209">
        <v>0.08</v>
      </c>
      <c r="AC7" s="209">
        <v>0.08</v>
      </c>
      <c r="AD7" s="209">
        <v>0.09</v>
      </c>
      <c r="AE7" s="233" t="s">
        <v>1094</v>
      </c>
      <c r="AF7" s="209">
        <v>7.0000000000000007E-2</v>
      </c>
      <c r="AG7" s="209">
        <f>+'Mayo 2017'!AG7+'Junio 2017'!AF7+'Julio 2017'!AF7+'Agosto 2017'!AF7+'Septiembre 2017'!AF7+'Octubre 2017'!AF7+'Noviembre 2017'!AF7+AF7</f>
        <v>0.99999999999999978</v>
      </c>
      <c r="AH7" s="173" t="s">
        <v>1150</v>
      </c>
    </row>
    <row r="8" spans="2:34" ht="56.25" x14ac:dyDescent="0.25">
      <c r="B8" s="233" t="s">
        <v>40</v>
      </c>
      <c r="C8" s="233" t="s">
        <v>41</v>
      </c>
      <c r="D8" s="233" t="s">
        <v>42</v>
      </c>
      <c r="E8" s="233" t="s">
        <v>43</v>
      </c>
      <c r="F8" s="233" t="s">
        <v>338</v>
      </c>
      <c r="G8" s="233" t="s">
        <v>302</v>
      </c>
      <c r="H8" s="233" t="s">
        <v>303</v>
      </c>
      <c r="I8" s="233" t="s">
        <v>304</v>
      </c>
      <c r="J8" s="233" t="s">
        <v>144</v>
      </c>
      <c r="K8" s="173" t="s">
        <v>461</v>
      </c>
      <c r="L8" s="173" t="s">
        <v>214</v>
      </c>
      <c r="M8" s="233" t="s">
        <v>44</v>
      </c>
      <c r="N8" s="160">
        <v>42856</v>
      </c>
      <c r="O8" s="160">
        <v>43070</v>
      </c>
      <c r="P8" s="233" t="s">
        <v>45</v>
      </c>
      <c r="Q8" s="233" t="s">
        <v>88</v>
      </c>
      <c r="R8" s="198">
        <v>0.01</v>
      </c>
      <c r="S8" s="209"/>
      <c r="T8" s="198"/>
      <c r="U8" s="198"/>
      <c r="V8" s="198"/>
      <c r="W8" s="198">
        <v>0.13</v>
      </c>
      <c r="X8" s="209">
        <v>0.12</v>
      </c>
      <c r="Y8" s="198">
        <v>0.13</v>
      </c>
      <c r="Z8" s="198">
        <v>0.12</v>
      </c>
      <c r="AA8" s="209">
        <v>0.13</v>
      </c>
      <c r="AB8" s="209">
        <v>0.12</v>
      </c>
      <c r="AC8" s="209">
        <v>0.13</v>
      </c>
      <c r="AD8" s="209">
        <v>0.12</v>
      </c>
      <c r="AE8" s="233" t="s">
        <v>1094</v>
      </c>
      <c r="AF8" s="209">
        <v>0.1</v>
      </c>
      <c r="AG8" s="209">
        <f>+'Mayo 2017'!AG8+'Junio 2017'!AF8+'Julio 2017'!AF8+'Agosto 2017'!AF8+'Septiembre 2017'!AF8+'Octubre 2017'!AF8+'Noviembre 2017'!AF8+AF8</f>
        <v>1</v>
      </c>
      <c r="AH8" s="173" t="s">
        <v>1071</v>
      </c>
    </row>
    <row r="9" spans="2:34" ht="45" x14ac:dyDescent="0.25">
      <c r="B9" s="233" t="s">
        <v>40</v>
      </c>
      <c r="C9" s="233" t="s">
        <v>41</v>
      </c>
      <c r="D9" s="233" t="s">
        <v>42</v>
      </c>
      <c r="E9" s="233" t="s">
        <v>43</v>
      </c>
      <c r="F9" s="233" t="s">
        <v>338</v>
      </c>
      <c r="G9" s="233" t="s">
        <v>302</v>
      </c>
      <c r="H9" s="233" t="s">
        <v>303</v>
      </c>
      <c r="I9" s="233" t="s">
        <v>304</v>
      </c>
      <c r="J9" s="233" t="s">
        <v>145</v>
      </c>
      <c r="K9" s="173" t="s">
        <v>146</v>
      </c>
      <c r="L9" s="173" t="s">
        <v>161</v>
      </c>
      <c r="M9" s="233" t="s">
        <v>44</v>
      </c>
      <c r="N9" s="160">
        <v>42745</v>
      </c>
      <c r="O9" s="160">
        <v>43100</v>
      </c>
      <c r="P9" s="233" t="s">
        <v>88</v>
      </c>
      <c r="Q9" s="233" t="s">
        <v>88</v>
      </c>
      <c r="R9" s="198">
        <v>0.01</v>
      </c>
      <c r="S9" s="209">
        <v>0.08</v>
      </c>
      <c r="T9" s="198">
        <v>0.08</v>
      </c>
      <c r="U9" s="198">
        <v>0.09</v>
      </c>
      <c r="V9" s="209">
        <v>0.08</v>
      </c>
      <c r="W9" s="198">
        <v>0.08</v>
      </c>
      <c r="X9" s="198">
        <v>0.09</v>
      </c>
      <c r="Y9" s="209">
        <v>0.08</v>
      </c>
      <c r="Z9" s="198">
        <v>0.08</v>
      </c>
      <c r="AA9" s="198">
        <v>0.09</v>
      </c>
      <c r="AB9" s="209">
        <v>0.08</v>
      </c>
      <c r="AC9" s="198">
        <v>0.08</v>
      </c>
      <c r="AD9" s="198">
        <v>0.09</v>
      </c>
      <c r="AE9" s="233" t="s">
        <v>1094</v>
      </c>
      <c r="AF9" s="209">
        <v>7.0000000000000007E-2</v>
      </c>
      <c r="AG9" s="209">
        <f>+'Mayo 2017'!AG9+'Junio 2017'!AF9+'Julio 2017'!AF9+'Agosto 2017'!AF9+'Septiembre 2017'!AF9+'Octubre 2017'!AF9+'Noviembre 2017'!AF9+AF9</f>
        <v>0.99999999999999978</v>
      </c>
      <c r="AH9" s="173" t="s">
        <v>475</v>
      </c>
    </row>
    <row r="10" spans="2:34" ht="67.5" x14ac:dyDescent="0.25">
      <c r="B10" s="233" t="s">
        <v>40</v>
      </c>
      <c r="C10" s="233" t="s">
        <v>41</v>
      </c>
      <c r="D10" s="233" t="s">
        <v>42</v>
      </c>
      <c r="E10" s="233" t="s">
        <v>43</v>
      </c>
      <c r="F10" s="233" t="s">
        <v>338</v>
      </c>
      <c r="G10" s="233" t="s">
        <v>302</v>
      </c>
      <c r="H10" s="233" t="s">
        <v>303</v>
      </c>
      <c r="I10" s="233" t="s">
        <v>304</v>
      </c>
      <c r="J10" s="233" t="s">
        <v>147</v>
      </c>
      <c r="K10" s="173" t="s">
        <v>464</v>
      </c>
      <c r="L10" s="173" t="s">
        <v>157</v>
      </c>
      <c r="M10" s="233" t="s">
        <v>44</v>
      </c>
      <c r="N10" s="160">
        <v>42736</v>
      </c>
      <c r="O10" s="160">
        <v>42887</v>
      </c>
      <c r="P10" s="233" t="s">
        <v>148</v>
      </c>
      <c r="Q10" s="233" t="s">
        <v>149</v>
      </c>
      <c r="R10" s="198">
        <v>0</v>
      </c>
      <c r="S10" s="209">
        <v>0.14000000000000001</v>
      </c>
      <c r="T10" s="198">
        <v>0.14000000000000001</v>
      </c>
      <c r="U10" s="198">
        <v>0.14000000000000001</v>
      </c>
      <c r="V10" s="209">
        <v>0.14000000000000001</v>
      </c>
      <c r="W10" s="209">
        <v>0.14000000000000001</v>
      </c>
      <c r="X10" s="209">
        <v>0.15</v>
      </c>
      <c r="Y10" s="209">
        <v>0.15</v>
      </c>
      <c r="Z10" s="198"/>
      <c r="AA10" s="209"/>
      <c r="AB10" s="209"/>
      <c r="AC10" s="209"/>
      <c r="AD10" s="209"/>
      <c r="AE10" s="233" t="s">
        <v>1094</v>
      </c>
      <c r="AF10" s="209">
        <v>0</v>
      </c>
      <c r="AG10" s="209">
        <f>+'Mayo 2017'!AG10+'Junio 2017'!AF10+'Julio 2017'!AF10+'Agosto 2017'!AF10+'Septiembre 2017'!AF10+'Octubre 2017'!AF10+'Noviembre 2017'!AF10+AF10</f>
        <v>1</v>
      </c>
      <c r="AH10" s="173" t="s">
        <v>1151</v>
      </c>
    </row>
    <row r="11" spans="2:34" ht="45" x14ac:dyDescent="0.25">
      <c r="B11" s="233" t="s">
        <v>40</v>
      </c>
      <c r="C11" s="233" t="s">
        <v>41</v>
      </c>
      <c r="D11" s="233" t="s">
        <v>42</v>
      </c>
      <c r="E11" s="233" t="s">
        <v>43</v>
      </c>
      <c r="F11" s="233" t="s">
        <v>338</v>
      </c>
      <c r="G11" s="233" t="s">
        <v>302</v>
      </c>
      <c r="H11" s="233" t="s">
        <v>303</v>
      </c>
      <c r="I11" s="233" t="s">
        <v>304</v>
      </c>
      <c r="J11" s="233" t="s">
        <v>150</v>
      </c>
      <c r="K11" s="173" t="s">
        <v>151</v>
      </c>
      <c r="L11" s="173" t="s">
        <v>158</v>
      </c>
      <c r="M11" s="233" t="s">
        <v>44</v>
      </c>
      <c r="N11" s="160">
        <v>42736</v>
      </c>
      <c r="O11" s="160">
        <v>42840</v>
      </c>
      <c r="P11" s="233" t="s">
        <v>152</v>
      </c>
      <c r="Q11" s="233" t="s">
        <v>153</v>
      </c>
      <c r="R11" s="198">
        <v>0.02</v>
      </c>
      <c r="S11" s="209">
        <v>0.25</v>
      </c>
      <c r="T11" s="198">
        <v>0.25</v>
      </c>
      <c r="U11" s="198">
        <v>0.25</v>
      </c>
      <c r="V11" s="198">
        <v>0.25</v>
      </c>
      <c r="W11" s="198"/>
      <c r="X11" s="209"/>
      <c r="Y11" s="198"/>
      <c r="Z11" s="198"/>
      <c r="AA11" s="209"/>
      <c r="AB11" s="209"/>
      <c r="AC11" s="209"/>
      <c r="AD11" s="209"/>
      <c r="AE11" s="233" t="s">
        <v>1094</v>
      </c>
      <c r="AF11" s="209">
        <v>0</v>
      </c>
      <c r="AG11" s="209">
        <f>+'Mayo 2017'!AG11+'Junio 2017'!AF11+'Julio 2017'!AF11+'Agosto 2017'!AF11+'Septiembre 2017'!AF11+'Octubre 2017'!AF11+'Noviembre 2017'!AF11+AF11</f>
        <v>1</v>
      </c>
      <c r="AH11" s="173"/>
    </row>
    <row r="12" spans="2:34" ht="67.5" x14ac:dyDescent="0.25">
      <c r="B12" s="233" t="s">
        <v>40</v>
      </c>
      <c r="C12" s="233" t="s">
        <v>41</v>
      </c>
      <c r="D12" s="233" t="s">
        <v>42</v>
      </c>
      <c r="E12" s="233" t="s">
        <v>43</v>
      </c>
      <c r="F12" s="233" t="s">
        <v>338</v>
      </c>
      <c r="G12" s="233" t="s">
        <v>302</v>
      </c>
      <c r="H12" s="233" t="s">
        <v>303</v>
      </c>
      <c r="I12" s="233" t="s">
        <v>304</v>
      </c>
      <c r="J12" s="233" t="s">
        <v>154</v>
      </c>
      <c r="K12" s="173" t="s">
        <v>155</v>
      </c>
      <c r="L12" s="173" t="s">
        <v>159</v>
      </c>
      <c r="M12" s="233" t="s">
        <v>44</v>
      </c>
      <c r="N12" s="160">
        <v>42840</v>
      </c>
      <c r="O12" s="160">
        <v>42948</v>
      </c>
      <c r="P12" s="233" t="s">
        <v>156</v>
      </c>
      <c r="Q12" s="233" t="s">
        <v>88</v>
      </c>
      <c r="R12" s="198">
        <v>0.03</v>
      </c>
      <c r="S12" s="209"/>
      <c r="T12" s="198"/>
      <c r="U12" s="198"/>
      <c r="V12" s="198"/>
      <c r="W12" s="209">
        <v>0.25</v>
      </c>
      <c r="X12" s="198">
        <v>0.25</v>
      </c>
      <c r="Y12" s="198">
        <v>0.25</v>
      </c>
      <c r="Z12" s="198">
        <v>0.25</v>
      </c>
      <c r="AA12" s="209"/>
      <c r="AB12" s="209"/>
      <c r="AC12" s="209"/>
      <c r="AD12" s="209"/>
      <c r="AE12" s="233" t="s">
        <v>1094</v>
      </c>
      <c r="AF12" s="209">
        <v>0</v>
      </c>
      <c r="AG12" s="209">
        <f>+'Mayo 2017'!AG12+'Junio 2017'!AF12+'Julio 2017'!AF12+'Agosto 2017'!AF12+'Septiembre 2017'!AF12+'Octubre 2017'!AF12+'Noviembre 2017'!AF12+AF12</f>
        <v>1</v>
      </c>
      <c r="AH12" s="173"/>
    </row>
    <row r="13" spans="2:34" ht="78.75" x14ac:dyDescent="0.25">
      <c r="B13" s="233" t="s">
        <v>40</v>
      </c>
      <c r="C13" s="233" t="s">
        <v>41</v>
      </c>
      <c r="D13" s="233" t="s">
        <v>42</v>
      </c>
      <c r="E13" s="233" t="s">
        <v>43</v>
      </c>
      <c r="F13" s="233" t="s">
        <v>51</v>
      </c>
      <c r="G13" s="233" t="s">
        <v>302</v>
      </c>
      <c r="H13" s="233" t="s">
        <v>303</v>
      </c>
      <c r="I13" s="233" t="s">
        <v>304</v>
      </c>
      <c r="J13" s="173" t="s">
        <v>215</v>
      </c>
      <c r="K13" s="173" t="s">
        <v>219</v>
      </c>
      <c r="L13" s="173" t="s">
        <v>216</v>
      </c>
      <c r="M13" s="233" t="s">
        <v>48</v>
      </c>
      <c r="N13" s="160">
        <v>42737</v>
      </c>
      <c r="O13" s="160">
        <v>42767</v>
      </c>
      <c r="P13" s="173" t="s">
        <v>96</v>
      </c>
      <c r="Q13" s="233" t="s">
        <v>218</v>
      </c>
      <c r="R13" s="198">
        <v>0.02</v>
      </c>
      <c r="S13" s="209">
        <v>0.5</v>
      </c>
      <c r="T13" s="198"/>
      <c r="U13" s="198"/>
      <c r="V13" s="198"/>
      <c r="W13" s="198"/>
      <c r="X13" s="209"/>
      <c r="Y13" s="198"/>
      <c r="Z13" s="198"/>
      <c r="AA13" s="209"/>
      <c r="AB13" s="209">
        <v>0.1</v>
      </c>
      <c r="AC13" s="209">
        <v>0.1</v>
      </c>
      <c r="AD13" s="209">
        <v>0.3</v>
      </c>
      <c r="AE13" s="233" t="s">
        <v>1094</v>
      </c>
      <c r="AF13" s="209">
        <v>0.05</v>
      </c>
      <c r="AG13" s="209">
        <f>+'Mayo 2017'!AG13+'Junio 2017'!AF13+'Julio 2017'!AF13+'Agosto 2017'!AF13+'Septiembre 2017'!AF13+'Octubre 2017'!AF13+'Noviembre 2017'!AF13+AF13</f>
        <v>0.95000000000000018</v>
      </c>
      <c r="AH13" s="173" t="s">
        <v>1121</v>
      </c>
    </row>
    <row r="14" spans="2:34" ht="45" x14ac:dyDescent="0.25">
      <c r="B14" s="233" t="s">
        <v>40</v>
      </c>
      <c r="C14" s="233" t="s">
        <v>41</v>
      </c>
      <c r="D14" s="233" t="s">
        <v>42</v>
      </c>
      <c r="E14" s="233" t="s">
        <v>43</v>
      </c>
      <c r="F14" s="233" t="s">
        <v>51</v>
      </c>
      <c r="G14" s="233" t="s">
        <v>302</v>
      </c>
      <c r="H14" s="233" t="s">
        <v>303</v>
      </c>
      <c r="I14" s="233" t="s">
        <v>304</v>
      </c>
      <c r="J14" s="173" t="s">
        <v>368</v>
      </c>
      <c r="K14" s="173" t="s">
        <v>369</v>
      </c>
      <c r="L14" s="173" t="s">
        <v>217</v>
      </c>
      <c r="M14" s="233" t="s">
        <v>48</v>
      </c>
      <c r="N14" s="160">
        <v>42768</v>
      </c>
      <c r="O14" s="160">
        <v>42860</v>
      </c>
      <c r="P14" s="173" t="s">
        <v>45</v>
      </c>
      <c r="Q14" s="233" t="s">
        <v>218</v>
      </c>
      <c r="R14" s="198">
        <v>0.03</v>
      </c>
      <c r="S14" s="209"/>
      <c r="T14" s="198">
        <v>0.35</v>
      </c>
      <c r="U14" s="198">
        <v>0.35</v>
      </c>
      <c r="V14" s="198">
        <v>0.3</v>
      </c>
      <c r="W14" s="198"/>
      <c r="X14" s="209"/>
      <c r="Y14" s="198"/>
      <c r="Z14" s="198"/>
      <c r="AA14" s="209"/>
      <c r="AB14" s="209"/>
      <c r="AC14" s="209"/>
      <c r="AD14" s="209"/>
      <c r="AE14" s="233" t="s">
        <v>1094</v>
      </c>
      <c r="AF14" s="209">
        <v>0</v>
      </c>
      <c r="AG14" s="209">
        <f>+'Mayo 2017'!AG14+'Junio 2017'!AF14+'Julio 2017'!AF14+'Agosto 2017'!AF14+'Septiembre 2017'!AF14+'Octubre 2017'!AF14+'Noviembre 2017'!AF14+AF14</f>
        <v>1</v>
      </c>
      <c r="AH14" s="173" t="s">
        <v>1122</v>
      </c>
    </row>
    <row r="15" spans="2:34" ht="45" x14ac:dyDescent="0.25">
      <c r="B15" s="233" t="s">
        <v>40</v>
      </c>
      <c r="C15" s="233" t="s">
        <v>41</v>
      </c>
      <c r="D15" s="233" t="s">
        <v>42</v>
      </c>
      <c r="E15" s="233" t="s">
        <v>43</v>
      </c>
      <c r="F15" s="233" t="s">
        <v>47</v>
      </c>
      <c r="G15" s="233" t="s">
        <v>302</v>
      </c>
      <c r="H15" s="233" t="s">
        <v>303</v>
      </c>
      <c r="I15" s="233" t="s">
        <v>304</v>
      </c>
      <c r="J15" s="173" t="s">
        <v>220</v>
      </c>
      <c r="K15" s="173" t="s">
        <v>371</v>
      </c>
      <c r="L15" s="173" t="s">
        <v>221</v>
      </c>
      <c r="M15" s="233" t="s">
        <v>48</v>
      </c>
      <c r="N15" s="160">
        <v>42747</v>
      </c>
      <c r="O15" s="160">
        <v>42786</v>
      </c>
      <c r="P15" s="173" t="s">
        <v>96</v>
      </c>
      <c r="Q15" s="233" t="s">
        <v>222</v>
      </c>
      <c r="R15" s="198">
        <v>0.02</v>
      </c>
      <c r="S15" s="209">
        <v>0.1</v>
      </c>
      <c r="T15" s="198">
        <v>0.2</v>
      </c>
      <c r="U15" s="198">
        <v>0.2</v>
      </c>
      <c r="V15" s="198"/>
      <c r="W15" s="198"/>
      <c r="X15" s="209"/>
      <c r="Y15" s="198">
        <v>0.5</v>
      </c>
      <c r="Z15" s="198"/>
      <c r="AA15" s="209"/>
      <c r="AB15" s="209"/>
      <c r="AC15" s="209"/>
      <c r="AD15" s="209"/>
      <c r="AE15" s="233" t="s">
        <v>1094</v>
      </c>
      <c r="AF15" s="209">
        <v>0.05</v>
      </c>
      <c r="AG15" s="209">
        <f>+'Mayo 2017'!AG15+'Junio 2017'!AF15+'Julio 2017'!AF15+'Agosto 2017'!AF15+'Septiembre 2017'!AF15+'Octubre 2017'!AF15+'Noviembre 2017'!AF15+AF15</f>
        <v>0.75000000000000022</v>
      </c>
      <c r="AH15" s="173" t="s">
        <v>1123</v>
      </c>
    </row>
    <row r="16" spans="2:34" ht="67.5" x14ac:dyDescent="0.25">
      <c r="B16" s="233" t="s">
        <v>40</v>
      </c>
      <c r="C16" s="233" t="s">
        <v>41</v>
      </c>
      <c r="D16" s="233" t="s">
        <v>42</v>
      </c>
      <c r="E16" s="233" t="s">
        <v>43</v>
      </c>
      <c r="F16" s="233" t="s">
        <v>47</v>
      </c>
      <c r="G16" s="233" t="s">
        <v>302</v>
      </c>
      <c r="H16" s="233" t="s">
        <v>303</v>
      </c>
      <c r="I16" s="233" t="s">
        <v>304</v>
      </c>
      <c r="J16" s="173" t="s">
        <v>224</v>
      </c>
      <c r="K16" s="173" t="s">
        <v>720</v>
      </c>
      <c r="L16" s="173" t="s">
        <v>216</v>
      </c>
      <c r="M16" s="233" t="s">
        <v>48</v>
      </c>
      <c r="N16" s="160">
        <v>42887</v>
      </c>
      <c r="O16" s="160">
        <v>43100</v>
      </c>
      <c r="P16" s="173" t="s">
        <v>226</v>
      </c>
      <c r="Q16" s="233" t="s">
        <v>88</v>
      </c>
      <c r="R16" s="198">
        <v>0.01</v>
      </c>
      <c r="S16" s="209"/>
      <c r="T16" s="198"/>
      <c r="U16" s="198"/>
      <c r="V16" s="198"/>
      <c r="W16" s="198"/>
      <c r="X16" s="209">
        <v>0.1</v>
      </c>
      <c r="Y16" s="198">
        <v>0.1</v>
      </c>
      <c r="Z16" s="198">
        <v>0.1</v>
      </c>
      <c r="AA16" s="209">
        <v>0.1</v>
      </c>
      <c r="AB16" s="209">
        <v>0.2</v>
      </c>
      <c r="AC16" s="209">
        <v>0.2</v>
      </c>
      <c r="AD16" s="209">
        <v>0.2</v>
      </c>
      <c r="AE16" s="233" t="s">
        <v>1094</v>
      </c>
      <c r="AF16" s="209">
        <v>0.05</v>
      </c>
      <c r="AG16" s="209">
        <f>+'Mayo 2017'!AG16+'Junio 2017'!AF16+'Julio 2017'!AF16+'Agosto 2017'!AF16+'Septiembre 2017'!AF16+'Octubre 2017'!AF16+'Noviembre 2017'!AF16+AF16</f>
        <v>0.70000000000000007</v>
      </c>
      <c r="AH16" s="173" t="s">
        <v>1124</v>
      </c>
    </row>
    <row r="17" spans="2:34" ht="67.5" x14ac:dyDescent="0.25">
      <c r="B17" s="233" t="s">
        <v>40</v>
      </c>
      <c r="C17" s="233" t="s">
        <v>41</v>
      </c>
      <c r="D17" s="233" t="s">
        <v>42</v>
      </c>
      <c r="E17" s="233" t="s">
        <v>43</v>
      </c>
      <c r="F17" s="233" t="s">
        <v>47</v>
      </c>
      <c r="G17" s="233" t="s">
        <v>302</v>
      </c>
      <c r="H17" s="233" t="s">
        <v>303</v>
      </c>
      <c r="I17" s="233" t="s">
        <v>304</v>
      </c>
      <c r="J17" s="109" t="s">
        <v>224</v>
      </c>
      <c r="K17" s="173" t="s">
        <v>225</v>
      </c>
      <c r="L17" s="173" t="s">
        <v>257</v>
      </c>
      <c r="M17" s="233" t="s">
        <v>48</v>
      </c>
      <c r="N17" s="160">
        <v>43070</v>
      </c>
      <c r="O17" s="160">
        <v>43100</v>
      </c>
      <c r="P17" s="173" t="s">
        <v>226</v>
      </c>
      <c r="Q17" s="233" t="s">
        <v>88</v>
      </c>
      <c r="R17" s="198">
        <v>0.01</v>
      </c>
      <c r="S17" s="233"/>
      <c r="T17" s="211"/>
      <c r="U17" s="211"/>
      <c r="V17" s="211"/>
      <c r="W17" s="211"/>
      <c r="X17" s="233"/>
      <c r="Y17" s="211"/>
      <c r="Z17" s="198"/>
      <c r="AA17" s="209"/>
      <c r="AB17" s="209"/>
      <c r="AC17" s="209"/>
      <c r="AD17" s="209">
        <v>1</v>
      </c>
      <c r="AE17" s="233" t="s">
        <v>1094</v>
      </c>
      <c r="AF17" s="209">
        <v>0</v>
      </c>
      <c r="AG17" s="209">
        <f>+'Mayo 2017'!AG17+'Junio 2017'!AF17+'Julio 2017'!AF17+'Agosto 2017'!AF17+'Septiembre 2017'!AF17+'Octubre 2017'!AF17+'Noviembre 2017'!AF17+AF17</f>
        <v>0.05</v>
      </c>
      <c r="AH17" s="173" t="s">
        <v>1125</v>
      </c>
    </row>
    <row r="18" spans="2:34" ht="101.25" x14ac:dyDescent="0.25">
      <c r="B18" s="233" t="s">
        <v>40</v>
      </c>
      <c r="C18" s="233" t="s">
        <v>41</v>
      </c>
      <c r="D18" s="233" t="s">
        <v>42</v>
      </c>
      <c r="E18" s="233" t="s">
        <v>43</v>
      </c>
      <c r="F18" s="233" t="s">
        <v>47</v>
      </c>
      <c r="G18" s="233" t="s">
        <v>306</v>
      </c>
      <c r="H18" s="233" t="s">
        <v>307</v>
      </c>
      <c r="I18" s="233" t="s">
        <v>308</v>
      </c>
      <c r="J18" s="173" t="s">
        <v>227</v>
      </c>
      <c r="K18" s="173" t="s">
        <v>500</v>
      </c>
      <c r="L18" s="173" t="s">
        <v>229</v>
      </c>
      <c r="M18" s="233" t="s">
        <v>48</v>
      </c>
      <c r="N18" s="160">
        <v>42794</v>
      </c>
      <c r="O18" s="160">
        <v>43100</v>
      </c>
      <c r="P18" s="173" t="s">
        <v>49</v>
      </c>
      <c r="Q18" s="233" t="s">
        <v>230</v>
      </c>
      <c r="R18" s="198">
        <v>0.02</v>
      </c>
      <c r="S18" s="209"/>
      <c r="T18" s="198">
        <v>0.1</v>
      </c>
      <c r="U18" s="198"/>
      <c r="V18" s="198">
        <v>0.2</v>
      </c>
      <c r="W18" s="198"/>
      <c r="X18" s="209">
        <v>0.2</v>
      </c>
      <c r="Y18" s="198"/>
      <c r="Z18" s="198">
        <v>0.2</v>
      </c>
      <c r="AA18" s="209">
        <v>0.1</v>
      </c>
      <c r="AB18" s="209"/>
      <c r="AC18" s="209"/>
      <c r="AD18" s="209">
        <v>0.2</v>
      </c>
      <c r="AE18" s="233" t="s">
        <v>1094</v>
      </c>
      <c r="AF18" s="209">
        <v>0</v>
      </c>
      <c r="AG18" s="209">
        <f>+'Mayo 2017'!AG18+'Junio 2017'!AF18+'Julio 2017'!AF18+'Agosto 2017'!AF18+'Septiembre 2017'!AF18+'Octubre 2017'!AF18+'Noviembre 2017'!AF18+AF18</f>
        <v>0.90000000000000013</v>
      </c>
      <c r="AH18" s="173" t="s">
        <v>1126</v>
      </c>
    </row>
    <row r="19" spans="2:34" ht="45" x14ac:dyDescent="0.25">
      <c r="B19" s="233" t="s">
        <v>40</v>
      </c>
      <c r="C19" s="233" t="s">
        <v>41</v>
      </c>
      <c r="D19" s="233" t="s">
        <v>42</v>
      </c>
      <c r="E19" s="233" t="s">
        <v>43</v>
      </c>
      <c r="F19" s="233" t="s">
        <v>50</v>
      </c>
      <c r="G19" s="233" t="s">
        <v>302</v>
      </c>
      <c r="H19" s="233" t="s">
        <v>303</v>
      </c>
      <c r="I19" s="233" t="s">
        <v>304</v>
      </c>
      <c r="J19" s="173" t="s">
        <v>363</v>
      </c>
      <c r="K19" s="173" t="s">
        <v>374</v>
      </c>
      <c r="L19" s="173" t="s">
        <v>234</v>
      </c>
      <c r="M19" s="233" t="s">
        <v>48</v>
      </c>
      <c r="N19" s="160">
        <v>42765</v>
      </c>
      <c r="O19" s="160">
        <v>43100</v>
      </c>
      <c r="P19" s="173" t="s">
        <v>237</v>
      </c>
      <c r="Q19" s="233" t="s">
        <v>238</v>
      </c>
      <c r="R19" s="198">
        <v>0.12</v>
      </c>
      <c r="S19" s="209">
        <v>0.1</v>
      </c>
      <c r="T19" s="198"/>
      <c r="U19" s="198">
        <v>0.2</v>
      </c>
      <c r="V19" s="198"/>
      <c r="W19" s="198">
        <v>0.2</v>
      </c>
      <c r="X19" s="209"/>
      <c r="Y19" s="198">
        <v>0.1</v>
      </c>
      <c r="Z19" s="198"/>
      <c r="AA19" s="209">
        <v>0.2</v>
      </c>
      <c r="AB19" s="209"/>
      <c r="AC19" s="209">
        <v>0.2</v>
      </c>
      <c r="AD19" s="209"/>
      <c r="AE19" s="233" t="s">
        <v>1094</v>
      </c>
      <c r="AF19" s="209">
        <v>0.05</v>
      </c>
      <c r="AG19" s="209">
        <f>+'Mayo 2017'!AG19+'Junio 2017'!AF19+'Julio 2017'!AF19+'Agosto 2017'!AF19+'Septiembre 2017'!AF19+'Octubre 2017'!AF19+'Noviembre 2017'!AF19+AF19</f>
        <v>1</v>
      </c>
      <c r="AH19" s="173" t="s">
        <v>1127</v>
      </c>
    </row>
    <row r="20" spans="2:34" ht="45" x14ac:dyDescent="0.25">
      <c r="B20" s="233" t="s">
        <v>40</v>
      </c>
      <c r="C20" s="233" t="s">
        <v>41</v>
      </c>
      <c r="D20" s="233" t="s">
        <v>42</v>
      </c>
      <c r="E20" s="233" t="s">
        <v>43</v>
      </c>
      <c r="F20" s="233" t="s">
        <v>50</v>
      </c>
      <c r="G20" s="233" t="s">
        <v>302</v>
      </c>
      <c r="H20" s="233" t="s">
        <v>303</v>
      </c>
      <c r="I20" s="233" t="s">
        <v>304</v>
      </c>
      <c r="J20" s="173" t="s">
        <v>231</v>
      </c>
      <c r="K20" s="173" t="s">
        <v>232</v>
      </c>
      <c r="L20" s="173" t="s">
        <v>235</v>
      </c>
      <c r="M20" s="233" t="s">
        <v>48</v>
      </c>
      <c r="N20" s="160">
        <v>42736</v>
      </c>
      <c r="O20" s="160">
        <v>43100</v>
      </c>
      <c r="P20" s="173" t="s">
        <v>45</v>
      </c>
      <c r="Q20" s="233" t="s">
        <v>88</v>
      </c>
      <c r="R20" s="198">
        <v>0.06</v>
      </c>
      <c r="S20" s="209">
        <v>0.1</v>
      </c>
      <c r="T20" s="198"/>
      <c r="U20" s="198">
        <v>0.2</v>
      </c>
      <c r="V20" s="198"/>
      <c r="W20" s="198">
        <v>0.2</v>
      </c>
      <c r="X20" s="209"/>
      <c r="Y20" s="198">
        <v>0.1</v>
      </c>
      <c r="Z20" s="198"/>
      <c r="AA20" s="209">
        <v>0.2</v>
      </c>
      <c r="AB20" s="209"/>
      <c r="AC20" s="209">
        <v>0.2</v>
      </c>
      <c r="AD20" s="209"/>
      <c r="AE20" s="233" t="s">
        <v>1094</v>
      </c>
      <c r="AF20" s="209">
        <v>0</v>
      </c>
      <c r="AG20" s="209">
        <f>+'Mayo 2017'!AG20+'Junio 2017'!AF20+'Julio 2017'!AF20+'Agosto 2017'!AF20+'Septiembre 2017'!AF20+'Octubre 2017'!AF20+'Noviembre 2017'!AF20+AF20</f>
        <v>0.95</v>
      </c>
      <c r="AH20" s="173" t="s">
        <v>1138</v>
      </c>
    </row>
    <row r="21" spans="2:34" ht="45" x14ac:dyDescent="0.25">
      <c r="B21" s="233" t="s">
        <v>40</v>
      </c>
      <c r="C21" s="233" t="s">
        <v>41</v>
      </c>
      <c r="D21" s="233" t="s">
        <v>42</v>
      </c>
      <c r="E21" s="233" t="s">
        <v>43</v>
      </c>
      <c r="F21" s="233" t="s">
        <v>50</v>
      </c>
      <c r="G21" s="233" t="s">
        <v>302</v>
      </c>
      <c r="H21" s="233" t="s">
        <v>303</v>
      </c>
      <c r="I21" s="233" t="s">
        <v>304</v>
      </c>
      <c r="J21" s="173" t="s">
        <v>258</v>
      </c>
      <c r="K21" s="173" t="s">
        <v>233</v>
      </c>
      <c r="L21" s="173" t="s">
        <v>236</v>
      </c>
      <c r="M21" s="233" t="s">
        <v>48</v>
      </c>
      <c r="N21" s="160">
        <v>42736</v>
      </c>
      <c r="O21" s="160">
        <v>42923</v>
      </c>
      <c r="P21" s="173" t="s">
        <v>45</v>
      </c>
      <c r="Q21" s="233" t="s">
        <v>88</v>
      </c>
      <c r="R21" s="198">
        <v>0.06</v>
      </c>
      <c r="S21" s="209">
        <v>0.1</v>
      </c>
      <c r="T21" s="198"/>
      <c r="U21" s="198">
        <v>0.2</v>
      </c>
      <c r="V21" s="198"/>
      <c r="W21" s="198">
        <v>0.2</v>
      </c>
      <c r="X21" s="209">
        <v>0.2</v>
      </c>
      <c r="Y21" s="198">
        <v>0.3</v>
      </c>
      <c r="Z21" s="198"/>
      <c r="AA21" s="209"/>
      <c r="AB21" s="209"/>
      <c r="AC21" s="209"/>
      <c r="AD21" s="209"/>
      <c r="AE21" s="233" t="s">
        <v>1094</v>
      </c>
      <c r="AF21" s="209">
        <v>0.1</v>
      </c>
      <c r="AG21" s="209">
        <f>+'Mayo 2017'!AG21+'Junio 2017'!AF21+'Julio 2017'!AF21+'Agosto 2017'!AF21+'Septiembre 2017'!AF21+'Octubre 2017'!AF21+'Noviembre 2017'!AF21+AF21</f>
        <v>1.0000000000000002</v>
      </c>
      <c r="AH21" s="173" t="s">
        <v>1128</v>
      </c>
    </row>
    <row r="22" spans="2:34" ht="273.75" customHeight="1" x14ac:dyDescent="0.25">
      <c r="B22" s="233" t="s">
        <v>40</v>
      </c>
      <c r="C22" s="233" t="s">
        <v>41</v>
      </c>
      <c r="D22" s="233" t="s">
        <v>42</v>
      </c>
      <c r="E22" s="233" t="s">
        <v>43</v>
      </c>
      <c r="F22" s="233" t="s">
        <v>52</v>
      </c>
      <c r="G22" s="233" t="s">
        <v>302</v>
      </c>
      <c r="H22" s="233" t="s">
        <v>303</v>
      </c>
      <c r="I22" s="233" t="s">
        <v>305</v>
      </c>
      <c r="J22" s="233" t="s">
        <v>94</v>
      </c>
      <c r="K22" s="173" t="s">
        <v>322</v>
      </c>
      <c r="L22" s="173" t="s">
        <v>95</v>
      </c>
      <c r="M22" s="233" t="s">
        <v>46</v>
      </c>
      <c r="N22" s="160">
        <v>42767</v>
      </c>
      <c r="O22" s="160">
        <v>43100</v>
      </c>
      <c r="P22" s="173" t="s">
        <v>96</v>
      </c>
      <c r="Q22" s="173" t="s">
        <v>97</v>
      </c>
      <c r="R22" s="198">
        <v>0.1</v>
      </c>
      <c r="S22" s="209">
        <v>0.03</v>
      </c>
      <c r="T22" s="198">
        <v>0.05</v>
      </c>
      <c r="U22" s="198">
        <v>0.05</v>
      </c>
      <c r="V22" s="198">
        <v>0.1</v>
      </c>
      <c r="W22" s="198">
        <v>0.1</v>
      </c>
      <c r="X22" s="198">
        <v>0.1</v>
      </c>
      <c r="Y22" s="198">
        <v>0.1</v>
      </c>
      <c r="Z22" s="198">
        <v>0.1</v>
      </c>
      <c r="AA22" s="198">
        <v>0.1</v>
      </c>
      <c r="AB22" s="198">
        <v>0.1</v>
      </c>
      <c r="AC22" s="198">
        <v>0.1</v>
      </c>
      <c r="AD22" s="198">
        <v>7.0000000000000007E-2</v>
      </c>
      <c r="AE22" s="233" t="s">
        <v>1094</v>
      </c>
      <c r="AF22" s="209">
        <v>0.2</v>
      </c>
      <c r="AG22" s="209">
        <f>+'Mayo 2017'!AG22+'Junio 2017'!AF22+'Julio 2017'!AF22+'Agosto 2017'!AF22+'Septiembre 2017'!AF22+'Octubre 2017'!AF22+'Noviembre 2017'!AF22+AF22</f>
        <v>0.92000000000000015</v>
      </c>
      <c r="AH22" s="228" t="s">
        <v>1139</v>
      </c>
    </row>
    <row r="23" spans="2:34" ht="67.5" x14ac:dyDescent="0.25">
      <c r="B23" s="233" t="s">
        <v>40</v>
      </c>
      <c r="C23" s="233" t="s">
        <v>41</v>
      </c>
      <c r="D23" s="233" t="s">
        <v>42</v>
      </c>
      <c r="E23" s="233" t="s">
        <v>43</v>
      </c>
      <c r="F23" s="233" t="s">
        <v>52</v>
      </c>
      <c r="G23" s="233" t="s">
        <v>302</v>
      </c>
      <c r="H23" s="233" t="s">
        <v>303</v>
      </c>
      <c r="I23" s="233" t="s">
        <v>305</v>
      </c>
      <c r="J23" s="233" t="s">
        <v>98</v>
      </c>
      <c r="K23" s="173" t="s">
        <v>99</v>
      </c>
      <c r="L23" s="173" t="s">
        <v>100</v>
      </c>
      <c r="M23" s="233" t="s">
        <v>46</v>
      </c>
      <c r="N23" s="160">
        <v>42826</v>
      </c>
      <c r="O23" s="160">
        <v>43100</v>
      </c>
      <c r="P23" s="173" t="s">
        <v>96</v>
      </c>
      <c r="Q23" s="173" t="s">
        <v>97</v>
      </c>
      <c r="R23" s="198">
        <v>7.0000000000000007E-2</v>
      </c>
      <c r="S23" s="209"/>
      <c r="T23" s="198"/>
      <c r="U23" s="198"/>
      <c r="V23" s="198">
        <v>0.05</v>
      </c>
      <c r="W23" s="198">
        <v>0.1</v>
      </c>
      <c r="X23" s="209">
        <v>0.1</v>
      </c>
      <c r="Y23" s="198">
        <v>0.1</v>
      </c>
      <c r="Z23" s="198">
        <v>0.1</v>
      </c>
      <c r="AA23" s="209">
        <v>0.15</v>
      </c>
      <c r="AB23" s="209">
        <v>0.15</v>
      </c>
      <c r="AC23" s="209">
        <v>0.15</v>
      </c>
      <c r="AD23" s="209">
        <v>0.1</v>
      </c>
      <c r="AE23" s="233" t="s">
        <v>1094</v>
      </c>
      <c r="AF23" s="209">
        <v>0</v>
      </c>
      <c r="AG23" s="209">
        <f>+'Mayo 2017'!AG23+'Junio 2017'!AF23+'Julio 2017'!AF23+'Agosto 2017'!AF23+'Septiembre 2017'!AF23+'Octubre 2017'!AF23+'Noviembre 2017'!AF23+AF23</f>
        <v>0.6</v>
      </c>
      <c r="AH23" s="229" t="s">
        <v>1140</v>
      </c>
    </row>
    <row r="24" spans="2:34" ht="67.5" x14ac:dyDescent="0.25">
      <c r="B24" s="233" t="s">
        <v>40</v>
      </c>
      <c r="C24" s="233" t="s">
        <v>41</v>
      </c>
      <c r="D24" s="233" t="s">
        <v>42</v>
      </c>
      <c r="E24" s="233" t="s">
        <v>43</v>
      </c>
      <c r="F24" s="233" t="s">
        <v>52</v>
      </c>
      <c r="G24" s="233" t="s">
        <v>302</v>
      </c>
      <c r="H24" s="233" t="s">
        <v>303</v>
      </c>
      <c r="I24" s="233" t="s">
        <v>305</v>
      </c>
      <c r="J24" s="233" t="s">
        <v>101</v>
      </c>
      <c r="K24" s="173" t="s">
        <v>102</v>
      </c>
      <c r="L24" s="173" t="s">
        <v>103</v>
      </c>
      <c r="M24" s="233" t="s">
        <v>46</v>
      </c>
      <c r="N24" s="160">
        <v>42826</v>
      </c>
      <c r="O24" s="160">
        <v>43100</v>
      </c>
      <c r="P24" s="173" t="s">
        <v>96</v>
      </c>
      <c r="Q24" s="173" t="s">
        <v>104</v>
      </c>
      <c r="R24" s="198">
        <v>0.08</v>
      </c>
      <c r="S24" s="209">
        <v>0.02</v>
      </c>
      <c r="T24" s="198">
        <v>0.04</v>
      </c>
      <c r="U24" s="198">
        <v>0.06</v>
      </c>
      <c r="V24" s="198">
        <v>0.08</v>
      </c>
      <c r="W24" s="198">
        <v>0.1</v>
      </c>
      <c r="X24" s="209">
        <v>0.1</v>
      </c>
      <c r="Y24" s="198">
        <v>0.1</v>
      </c>
      <c r="Z24" s="198">
        <v>0.1</v>
      </c>
      <c r="AA24" s="209">
        <v>0.1</v>
      </c>
      <c r="AB24" s="209">
        <v>0.1</v>
      </c>
      <c r="AC24" s="209">
        <v>0.1</v>
      </c>
      <c r="AD24" s="209">
        <v>0.1</v>
      </c>
      <c r="AE24" s="233" t="s">
        <v>1094</v>
      </c>
      <c r="AF24" s="209">
        <v>0.08</v>
      </c>
      <c r="AG24" s="209">
        <f>+'Mayo 2017'!AG24+'Junio 2017'!AF24+'Julio 2017'!AF24+'Agosto 2017'!AF24+'Septiembre 2017'!AF24+'Octubre 2017'!AF24+'Noviembre 2017'!AF24+AF24</f>
        <v>0.92</v>
      </c>
      <c r="AH24" s="228" t="s">
        <v>1141</v>
      </c>
    </row>
    <row r="25" spans="2:34" ht="405" x14ac:dyDescent="0.25">
      <c r="B25" s="233" t="s">
        <v>40</v>
      </c>
      <c r="C25" s="233" t="s">
        <v>41</v>
      </c>
      <c r="D25" s="233" t="s">
        <v>42</v>
      </c>
      <c r="E25" s="233" t="s">
        <v>43</v>
      </c>
      <c r="F25" s="233" t="s">
        <v>52</v>
      </c>
      <c r="G25" s="233" t="s">
        <v>324</v>
      </c>
      <c r="H25" s="233" t="s">
        <v>325</v>
      </c>
      <c r="I25" s="233" t="s">
        <v>323</v>
      </c>
      <c r="J25" s="233" t="s">
        <v>105</v>
      </c>
      <c r="K25" s="173" t="s">
        <v>106</v>
      </c>
      <c r="L25" s="173" t="s">
        <v>107</v>
      </c>
      <c r="M25" s="233" t="s">
        <v>46</v>
      </c>
      <c r="N25" s="160">
        <v>42745</v>
      </c>
      <c r="O25" s="160">
        <v>43100</v>
      </c>
      <c r="P25" s="173" t="s">
        <v>96</v>
      </c>
      <c r="Q25" s="173" t="s">
        <v>108</v>
      </c>
      <c r="R25" s="198">
        <v>0.08</v>
      </c>
      <c r="S25" s="209">
        <v>0.04</v>
      </c>
      <c r="T25" s="198">
        <v>0.06</v>
      </c>
      <c r="U25" s="198">
        <v>0.08</v>
      </c>
      <c r="V25" s="198">
        <v>0.08</v>
      </c>
      <c r="W25" s="198">
        <v>0.08</v>
      </c>
      <c r="X25" s="209">
        <v>0.08</v>
      </c>
      <c r="Y25" s="198">
        <v>0.08</v>
      </c>
      <c r="Z25" s="198">
        <v>0.08</v>
      </c>
      <c r="AA25" s="209">
        <v>0.1</v>
      </c>
      <c r="AB25" s="209">
        <v>0.1</v>
      </c>
      <c r="AC25" s="209">
        <v>0.1</v>
      </c>
      <c r="AD25" s="209">
        <v>0.12</v>
      </c>
      <c r="AE25" s="233" t="s">
        <v>1094</v>
      </c>
      <c r="AF25" s="209">
        <v>0.17</v>
      </c>
      <c r="AG25" s="209">
        <f>+'Mayo 2017'!AG25+'Junio 2017'!AF25+'Julio 2017'!AF25+'Agosto 2017'!AF25+'Septiembre 2017'!AF25+'Octubre 2017'!AF25+'Noviembre 2017'!AF25+AF25</f>
        <v>0.90000000000000013</v>
      </c>
      <c r="AH25" s="228" t="s">
        <v>1142</v>
      </c>
    </row>
    <row r="26" spans="2:34" ht="45" x14ac:dyDescent="0.25">
      <c r="B26" s="233" t="s">
        <v>40</v>
      </c>
      <c r="C26" s="233" t="s">
        <v>41</v>
      </c>
      <c r="D26" s="233" t="s">
        <v>42</v>
      </c>
      <c r="E26" s="233" t="s">
        <v>43</v>
      </c>
      <c r="F26" s="233" t="s">
        <v>52</v>
      </c>
      <c r="G26" s="233" t="s">
        <v>302</v>
      </c>
      <c r="H26" s="233" t="s">
        <v>303</v>
      </c>
      <c r="I26" s="233" t="s">
        <v>305</v>
      </c>
      <c r="J26" s="233" t="s">
        <v>109</v>
      </c>
      <c r="K26" s="173" t="s">
        <v>110</v>
      </c>
      <c r="L26" s="173" t="s">
        <v>111</v>
      </c>
      <c r="M26" s="233" t="s">
        <v>46</v>
      </c>
      <c r="N26" s="160">
        <v>42658</v>
      </c>
      <c r="O26" s="160">
        <v>43100</v>
      </c>
      <c r="P26" s="173" t="s">
        <v>96</v>
      </c>
      <c r="Q26" s="173" t="s">
        <v>112</v>
      </c>
      <c r="R26" s="198">
        <v>0.02</v>
      </c>
      <c r="S26" s="209">
        <v>0.01</v>
      </c>
      <c r="T26" s="198"/>
      <c r="U26" s="198"/>
      <c r="V26" s="198">
        <v>0.04</v>
      </c>
      <c r="W26" s="198"/>
      <c r="X26" s="209"/>
      <c r="Y26" s="198"/>
      <c r="Z26" s="198">
        <v>0.1</v>
      </c>
      <c r="AA26" s="209">
        <v>0.2</v>
      </c>
      <c r="AB26" s="209">
        <v>0.2</v>
      </c>
      <c r="AC26" s="209">
        <v>0.2</v>
      </c>
      <c r="AD26" s="209">
        <v>0.25</v>
      </c>
      <c r="AE26" s="233" t="s">
        <v>1094</v>
      </c>
      <c r="AF26" s="209">
        <v>0</v>
      </c>
      <c r="AG26" s="209">
        <f>+'Mayo 2017'!AG26+'Junio 2017'!AF26+'Julio 2017'!AF26+'Agosto 2017'!AF26+'Septiembre 2017'!AF26+'Octubre 2017'!AF26+'Noviembre 2017'!AF26+AF26</f>
        <v>0.3</v>
      </c>
      <c r="AH26" s="229" t="s">
        <v>1143</v>
      </c>
    </row>
    <row r="27" spans="2:34" ht="258.75" x14ac:dyDescent="0.25">
      <c r="B27" s="233" t="s">
        <v>40</v>
      </c>
      <c r="C27" s="233" t="s">
        <v>41</v>
      </c>
      <c r="D27" s="233" t="s">
        <v>42</v>
      </c>
      <c r="E27" s="233" t="s">
        <v>43</v>
      </c>
      <c r="F27" s="233" t="s">
        <v>52</v>
      </c>
      <c r="G27" s="233" t="s">
        <v>302</v>
      </c>
      <c r="H27" s="233" t="s">
        <v>303</v>
      </c>
      <c r="I27" s="233" t="s">
        <v>305</v>
      </c>
      <c r="J27" s="233" t="s">
        <v>113</v>
      </c>
      <c r="K27" s="173" t="s">
        <v>114</v>
      </c>
      <c r="L27" s="173" t="s">
        <v>115</v>
      </c>
      <c r="M27" s="233" t="s">
        <v>46</v>
      </c>
      <c r="N27" s="160">
        <v>42826</v>
      </c>
      <c r="O27" s="160">
        <v>43100</v>
      </c>
      <c r="P27" s="173" t="s">
        <v>116</v>
      </c>
      <c r="Q27" s="173" t="s">
        <v>117</v>
      </c>
      <c r="R27" s="198">
        <v>0.08</v>
      </c>
      <c r="S27" s="209"/>
      <c r="T27" s="198"/>
      <c r="U27" s="198"/>
      <c r="V27" s="198">
        <v>0.05</v>
      </c>
      <c r="W27" s="198">
        <v>0.1</v>
      </c>
      <c r="X27" s="209">
        <v>0.1</v>
      </c>
      <c r="Y27" s="198">
        <v>0.1</v>
      </c>
      <c r="Z27" s="198">
        <v>0.1</v>
      </c>
      <c r="AA27" s="209">
        <v>0.1</v>
      </c>
      <c r="AB27" s="209">
        <v>0.1</v>
      </c>
      <c r="AC27" s="209">
        <v>0.1</v>
      </c>
      <c r="AD27" s="209">
        <v>0.25</v>
      </c>
      <c r="AE27" s="233" t="s">
        <v>1094</v>
      </c>
      <c r="AF27" s="209">
        <v>0.1</v>
      </c>
      <c r="AG27" s="209">
        <f>+'Mayo 2017'!AG27+'Junio 2017'!AF27+'Julio 2017'!AF27+'Agosto 2017'!AF27+'Septiembre 2017'!AF27+'Octubre 2017'!AF27+'Noviembre 2017'!AF27+AF27</f>
        <v>0.65</v>
      </c>
      <c r="AH27" s="228" t="s">
        <v>1144</v>
      </c>
    </row>
    <row r="28" spans="2:34" ht="90" x14ac:dyDescent="0.25">
      <c r="B28" s="233" t="s">
        <v>40</v>
      </c>
      <c r="C28" s="233" t="s">
        <v>41</v>
      </c>
      <c r="D28" s="233" t="s">
        <v>42</v>
      </c>
      <c r="E28" s="233" t="s">
        <v>43</v>
      </c>
      <c r="F28" s="233" t="s">
        <v>52</v>
      </c>
      <c r="G28" s="233" t="s">
        <v>302</v>
      </c>
      <c r="H28" s="233" t="s">
        <v>303</v>
      </c>
      <c r="I28" s="233" t="s">
        <v>305</v>
      </c>
      <c r="J28" s="233" t="s">
        <v>118</v>
      </c>
      <c r="K28" s="173" t="s">
        <v>119</v>
      </c>
      <c r="L28" s="173" t="s">
        <v>120</v>
      </c>
      <c r="M28" s="233" t="s">
        <v>46</v>
      </c>
      <c r="N28" s="160">
        <v>42948</v>
      </c>
      <c r="O28" s="160">
        <v>43100</v>
      </c>
      <c r="P28" s="173"/>
      <c r="Q28" s="173"/>
      <c r="R28" s="198">
        <v>0.08</v>
      </c>
      <c r="S28" s="209"/>
      <c r="T28" s="198"/>
      <c r="U28" s="198"/>
      <c r="V28" s="198"/>
      <c r="W28" s="198"/>
      <c r="X28" s="209"/>
      <c r="Y28" s="198"/>
      <c r="Z28" s="198">
        <v>0.05</v>
      </c>
      <c r="AA28" s="209">
        <v>0.1</v>
      </c>
      <c r="AB28" s="209">
        <v>0.2</v>
      </c>
      <c r="AC28" s="209">
        <v>0.3</v>
      </c>
      <c r="AD28" s="209">
        <v>0.35</v>
      </c>
      <c r="AE28" s="233" t="s">
        <v>1094</v>
      </c>
      <c r="AF28" s="209">
        <v>0.05</v>
      </c>
      <c r="AG28" s="209">
        <f>+'Mayo 2017'!AG28+'Junio 2017'!AF28+'Julio 2017'!AF28+'Agosto 2017'!AF28+'Septiembre 2017'!AF28+'Octubre 2017'!AF28+'Noviembre 2017'!AF28+AF28</f>
        <v>0.2</v>
      </c>
      <c r="AH28" s="228" t="s">
        <v>1079</v>
      </c>
    </row>
    <row r="29" spans="2:34" ht="112.5" x14ac:dyDescent="0.25">
      <c r="B29" s="233" t="s">
        <v>40</v>
      </c>
      <c r="C29" s="233" t="s">
        <v>54</v>
      </c>
      <c r="D29" s="233" t="s">
        <v>42</v>
      </c>
      <c r="E29" s="233" t="s">
        <v>55</v>
      </c>
      <c r="F29" s="233" t="s">
        <v>56</v>
      </c>
      <c r="G29" s="233" t="s">
        <v>302</v>
      </c>
      <c r="H29" s="233" t="s">
        <v>309</v>
      </c>
      <c r="I29" s="233" t="s">
        <v>310</v>
      </c>
      <c r="J29" s="231" t="s">
        <v>162</v>
      </c>
      <c r="K29" s="173" t="s">
        <v>339</v>
      </c>
      <c r="L29" s="173" t="s">
        <v>259</v>
      </c>
      <c r="M29" s="233" t="s">
        <v>57</v>
      </c>
      <c r="N29" s="160">
        <v>42795</v>
      </c>
      <c r="O29" s="160">
        <v>42916</v>
      </c>
      <c r="P29" s="173" t="s">
        <v>260</v>
      </c>
      <c r="Q29" s="173" t="s">
        <v>88</v>
      </c>
      <c r="R29" s="198">
        <v>0.2</v>
      </c>
      <c r="S29" s="209"/>
      <c r="T29" s="198"/>
      <c r="U29" s="198">
        <v>0.25</v>
      </c>
      <c r="V29" s="198">
        <v>0.25</v>
      </c>
      <c r="W29" s="198">
        <v>0.25</v>
      </c>
      <c r="X29" s="209">
        <v>0.25</v>
      </c>
      <c r="Y29" s="198"/>
      <c r="Z29" s="198"/>
      <c r="AA29" s="209"/>
      <c r="AB29" s="198"/>
      <c r="AC29" s="198"/>
      <c r="AD29" s="209"/>
      <c r="AE29" s="233" t="s">
        <v>1094</v>
      </c>
      <c r="AF29" s="209">
        <v>0.15</v>
      </c>
      <c r="AG29" s="209">
        <f>+'Mayo 2017'!AG29+'Junio 2017'!AF29+'Julio 2017'!AF29+'Agosto 2017'!AF29+'Septiembre 2017'!AF29+'Octubre 2017'!AF29+'Noviembre 2017'!AF29+AF29</f>
        <v>0.99999999999999989</v>
      </c>
      <c r="AH29" s="137" t="s">
        <v>1152</v>
      </c>
    </row>
    <row r="30" spans="2:34" ht="56.25" x14ac:dyDescent="0.25">
      <c r="B30" s="233" t="s">
        <v>40</v>
      </c>
      <c r="C30" s="233" t="s">
        <v>58</v>
      </c>
      <c r="D30" s="233" t="s">
        <v>42</v>
      </c>
      <c r="E30" s="233" t="s">
        <v>55</v>
      </c>
      <c r="F30" s="233" t="s">
        <v>58</v>
      </c>
      <c r="G30" s="233" t="s">
        <v>302</v>
      </c>
      <c r="H30" s="233" t="s">
        <v>309</v>
      </c>
      <c r="I30" s="233" t="s">
        <v>311</v>
      </c>
      <c r="J30" s="294" t="s">
        <v>163</v>
      </c>
      <c r="K30" s="173" t="s">
        <v>164</v>
      </c>
      <c r="L30" s="173" t="s">
        <v>261</v>
      </c>
      <c r="M30" s="233" t="s">
        <v>57</v>
      </c>
      <c r="N30" s="160">
        <v>42736</v>
      </c>
      <c r="O30" s="160">
        <v>43100</v>
      </c>
      <c r="P30" s="173" t="s">
        <v>262</v>
      </c>
      <c r="Q30" s="173" t="s">
        <v>88</v>
      </c>
      <c r="R30" s="198">
        <v>0</v>
      </c>
      <c r="S30" s="209">
        <v>0.08</v>
      </c>
      <c r="T30" s="198">
        <v>0.08</v>
      </c>
      <c r="U30" s="198">
        <v>0.08</v>
      </c>
      <c r="V30" s="198">
        <v>0.08</v>
      </c>
      <c r="W30" s="198">
        <v>0.08</v>
      </c>
      <c r="X30" s="209">
        <v>0.08</v>
      </c>
      <c r="Y30" s="198">
        <v>0.08</v>
      </c>
      <c r="Z30" s="198">
        <v>0.08</v>
      </c>
      <c r="AA30" s="209">
        <v>0.08</v>
      </c>
      <c r="AB30" s="198">
        <v>0.09</v>
      </c>
      <c r="AC30" s="198">
        <v>0.09</v>
      </c>
      <c r="AD30" s="209">
        <v>0.1</v>
      </c>
      <c r="AE30" s="233" t="s">
        <v>1094</v>
      </c>
      <c r="AF30" s="209">
        <v>0.1</v>
      </c>
      <c r="AG30" s="209">
        <f>+'Mayo 2017'!AG30+'Junio 2017'!AF30+'Julio 2017'!AF30+'Agosto 2017'!AF30+'Septiembre 2017'!AF30+'Octubre 2017'!AF30+'Noviembre 2017'!AF30+AF30</f>
        <v>0.99999999999999989</v>
      </c>
      <c r="AH30" s="137" t="s">
        <v>1153</v>
      </c>
    </row>
    <row r="31" spans="2:34" ht="303.75" x14ac:dyDescent="0.25">
      <c r="B31" s="233" t="s">
        <v>40</v>
      </c>
      <c r="C31" s="233" t="s">
        <v>58</v>
      </c>
      <c r="D31" s="233" t="s">
        <v>42</v>
      </c>
      <c r="E31" s="233" t="s">
        <v>55</v>
      </c>
      <c r="F31" s="233" t="s">
        <v>58</v>
      </c>
      <c r="G31" s="233" t="s">
        <v>302</v>
      </c>
      <c r="H31" s="233" t="s">
        <v>309</v>
      </c>
      <c r="I31" s="233" t="s">
        <v>311</v>
      </c>
      <c r="J31" s="295"/>
      <c r="K31" s="173" t="s">
        <v>165</v>
      </c>
      <c r="L31" s="173" t="s">
        <v>263</v>
      </c>
      <c r="M31" s="233" t="s">
        <v>57</v>
      </c>
      <c r="N31" s="160">
        <v>42736</v>
      </c>
      <c r="O31" s="160">
        <v>43100</v>
      </c>
      <c r="P31" s="173" t="s">
        <v>260</v>
      </c>
      <c r="Q31" s="173" t="s">
        <v>88</v>
      </c>
      <c r="R31" s="198">
        <v>0.05</v>
      </c>
      <c r="S31" s="209">
        <v>0.08</v>
      </c>
      <c r="T31" s="198">
        <v>0.08</v>
      </c>
      <c r="U31" s="198">
        <v>0.08</v>
      </c>
      <c r="V31" s="198">
        <v>0.08</v>
      </c>
      <c r="W31" s="198">
        <v>0.08</v>
      </c>
      <c r="X31" s="209">
        <v>0.08</v>
      </c>
      <c r="Y31" s="198">
        <v>0.08</v>
      </c>
      <c r="Z31" s="198">
        <v>0.08</v>
      </c>
      <c r="AA31" s="209">
        <v>0.08</v>
      </c>
      <c r="AB31" s="198">
        <v>0.09</v>
      </c>
      <c r="AC31" s="198">
        <v>0.09</v>
      </c>
      <c r="AD31" s="209">
        <v>0.1</v>
      </c>
      <c r="AE31" s="233" t="s">
        <v>1094</v>
      </c>
      <c r="AF31" s="209">
        <v>0.1</v>
      </c>
      <c r="AG31" s="209">
        <f>+'Mayo 2017'!AG31+'Junio 2017'!AF31+'Julio 2017'!AF31+'Agosto 2017'!AF31+'Septiembre 2017'!AF31+'Octubre 2017'!AF31+'Noviembre 2017'!AF31+AF31</f>
        <v>0.99999999999999989</v>
      </c>
      <c r="AH31" s="137" t="s">
        <v>1154</v>
      </c>
    </row>
    <row r="32" spans="2:34" ht="67.5" x14ac:dyDescent="0.25">
      <c r="B32" s="233" t="s">
        <v>40</v>
      </c>
      <c r="C32" s="233" t="s">
        <v>54</v>
      </c>
      <c r="D32" s="233" t="s">
        <v>42</v>
      </c>
      <c r="E32" s="233" t="s">
        <v>55</v>
      </c>
      <c r="F32" s="233" t="s">
        <v>56</v>
      </c>
      <c r="G32" s="233" t="s">
        <v>302</v>
      </c>
      <c r="H32" s="233" t="s">
        <v>309</v>
      </c>
      <c r="I32" s="233" t="s">
        <v>311</v>
      </c>
      <c r="J32" s="294" t="s">
        <v>326</v>
      </c>
      <c r="K32" s="173" t="s">
        <v>166</v>
      </c>
      <c r="L32" s="173" t="s">
        <v>264</v>
      </c>
      <c r="M32" s="233" t="s">
        <v>57</v>
      </c>
      <c r="N32" s="160">
        <v>42736</v>
      </c>
      <c r="O32" s="160">
        <v>43100</v>
      </c>
      <c r="P32" s="173" t="s">
        <v>260</v>
      </c>
      <c r="Q32" s="173" t="s">
        <v>265</v>
      </c>
      <c r="R32" s="198">
        <v>0.05</v>
      </c>
      <c r="S32" s="209">
        <v>0.08</v>
      </c>
      <c r="T32" s="198">
        <v>0.08</v>
      </c>
      <c r="U32" s="198">
        <v>0.08</v>
      </c>
      <c r="V32" s="198">
        <v>0.08</v>
      </c>
      <c r="W32" s="198">
        <v>0.08</v>
      </c>
      <c r="X32" s="209">
        <v>0.08</v>
      </c>
      <c r="Y32" s="198">
        <v>0.08</v>
      </c>
      <c r="Z32" s="198">
        <v>0.08</v>
      </c>
      <c r="AA32" s="209">
        <v>0.08</v>
      </c>
      <c r="AB32" s="198">
        <v>0.09</v>
      </c>
      <c r="AC32" s="198">
        <v>0.09</v>
      </c>
      <c r="AD32" s="209">
        <v>0.1</v>
      </c>
      <c r="AE32" s="233" t="s">
        <v>1094</v>
      </c>
      <c r="AF32" s="209">
        <v>0.1</v>
      </c>
      <c r="AG32" s="209">
        <f>+'Mayo 2017'!AG32+'Junio 2017'!AF32+'Julio 2017'!AF32+'Agosto 2017'!AF32+'Septiembre 2017'!AF32+'Octubre 2017'!AF32+'Noviembre 2017'!AF32+AF32</f>
        <v>0.99999999999999989</v>
      </c>
      <c r="AH32" s="137" t="s">
        <v>1155</v>
      </c>
    </row>
    <row r="33" spans="2:34" ht="146.25" x14ac:dyDescent="0.25">
      <c r="B33" s="233" t="s">
        <v>59</v>
      </c>
      <c r="C33" s="233" t="s">
        <v>54</v>
      </c>
      <c r="D33" s="233" t="s">
        <v>42</v>
      </c>
      <c r="E33" s="233" t="s">
        <v>55</v>
      </c>
      <c r="F33" s="233" t="s">
        <v>56</v>
      </c>
      <c r="G33" s="233" t="s">
        <v>302</v>
      </c>
      <c r="H33" s="233" t="s">
        <v>309</v>
      </c>
      <c r="I33" s="233" t="s">
        <v>311</v>
      </c>
      <c r="J33" s="295"/>
      <c r="K33" s="173" t="s">
        <v>167</v>
      </c>
      <c r="L33" s="173" t="s">
        <v>266</v>
      </c>
      <c r="M33" s="233" t="s">
        <v>57</v>
      </c>
      <c r="N33" s="160">
        <v>42795</v>
      </c>
      <c r="O33" s="160">
        <v>43100</v>
      </c>
      <c r="P33" s="173" t="s">
        <v>260</v>
      </c>
      <c r="Q33" s="173" t="s">
        <v>267</v>
      </c>
      <c r="R33" s="198">
        <v>0.3</v>
      </c>
      <c r="S33" s="209"/>
      <c r="T33" s="198"/>
      <c r="U33" s="198">
        <v>0.1</v>
      </c>
      <c r="V33" s="198">
        <v>0.1</v>
      </c>
      <c r="W33" s="198">
        <v>0.1</v>
      </c>
      <c r="X33" s="209">
        <v>0.1</v>
      </c>
      <c r="Y33" s="198">
        <v>0.1</v>
      </c>
      <c r="Z33" s="198">
        <v>0.1</v>
      </c>
      <c r="AA33" s="209">
        <v>0.1</v>
      </c>
      <c r="AB33" s="198">
        <v>0.1</v>
      </c>
      <c r="AC33" s="198">
        <v>0.1</v>
      </c>
      <c r="AD33" s="209">
        <v>0.1</v>
      </c>
      <c r="AE33" s="233" t="s">
        <v>1094</v>
      </c>
      <c r="AF33" s="209">
        <v>0.1</v>
      </c>
      <c r="AG33" s="209">
        <f>+'Mayo 2017'!AG33+'Junio 2017'!AF33+'Julio 2017'!AF33+'Agosto 2017'!AF33+'Septiembre 2017'!AF33+'Octubre 2017'!AF33+'Noviembre 2017'!AF33+AF33</f>
        <v>0.87999999999999989</v>
      </c>
      <c r="AH33" s="137" t="s">
        <v>1156</v>
      </c>
    </row>
    <row r="34" spans="2:34" ht="67.5" x14ac:dyDescent="0.25">
      <c r="B34" s="233" t="s">
        <v>59</v>
      </c>
      <c r="C34" s="233" t="s">
        <v>54</v>
      </c>
      <c r="D34" s="233" t="s">
        <v>42</v>
      </c>
      <c r="E34" s="233" t="s">
        <v>55</v>
      </c>
      <c r="F34" s="233" t="s">
        <v>168</v>
      </c>
      <c r="G34" s="233" t="s">
        <v>302</v>
      </c>
      <c r="H34" s="233" t="s">
        <v>309</v>
      </c>
      <c r="I34" s="233" t="s">
        <v>311</v>
      </c>
      <c r="J34" s="294" t="s">
        <v>169</v>
      </c>
      <c r="K34" s="173" t="s">
        <v>170</v>
      </c>
      <c r="L34" s="173" t="s">
        <v>268</v>
      </c>
      <c r="M34" s="233" t="s">
        <v>57</v>
      </c>
      <c r="N34" s="160">
        <v>42736</v>
      </c>
      <c r="O34" s="160">
        <v>43100</v>
      </c>
      <c r="P34" s="173" t="s">
        <v>260</v>
      </c>
      <c r="Q34" s="173" t="s">
        <v>88</v>
      </c>
      <c r="R34" s="198">
        <v>0.3</v>
      </c>
      <c r="S34" s="209"/>
      <c r="T34" s="198">
        <v>0.09</v>
      </c>
      <c r="U34" s="198">
        <v>0.09</v>
      </c>
      <c r="V34" s="198">
        <v>0.09</v>
      </c>
      <c r="W34" s="198">
        <v>0.09</v>
      </c>
      <c r="X34" s="209">
        <v>0.09</v>
      </c>
      <c r="Y34" s="198">
        <v>0.09</v>
      </c>
      <c r="Z34" s="198">
        <v>0.09</v>
      </c>
      <c r="AA34" s="209">
        <v>0.09</v>
      </c>
      <c r="AB34" s="209">
        <v>0.09</v>
      </c>
      <c r="AC34" s="209">
        <v>0.09</v>
      </c>
      <c r="AD34" s="209">
        <v>0.1</v>
      </c>
      <c r="AE34" s="233" t="s">
        <v>1094</v>
      </c>
      <c r="AF34" s="209">
        <v>0.1</v>
      </c>
      <c r="AG34" s="209">
        <f>+'Mayo 2017'!AG34+'Junio 2017'!AF34+'Julio 2017'!AF34+'Agosto 2017'!AF34+'Septiembre 2017'!AF34+'Octubre 2017'!AF34+'Noviembre 2017'!AF34+AF34</f>
        <v>0.99999999999999978</v>
      </c>
      <c r="AH34" s="137" t="s">
        <v>1157</v>
      </c>
    </row>
    <row r="35" spans="2:34" ht="67.5" x14ac:dyDescent="0.25">
      <c r="B35" s="233" t="s">
        <v>59</v>
      </c>
      <c r="C35" s="233" t="s">
        <v>54</v>
      </c>
      <c r="D35" s="233" t="s">
        <v>42</v>
      </c>
      <c r="E35" s="233" t="s">
        <v>55</v>
      </c>
      <c r="F35" s="233" t="s">
        <v>168</v>
      </c>
      <c r="G35" s="233" t="s">
        <v>302</v>
      </c>
      <c r="H35" s="233" t="s">
        <v>309</v>
      </c>
      <c r="I35" s="233" t="s">
        <v>311</v>
      </c>
      <c r="J35" s="295"/>
      <c r="K35" s="173" t="s">
        <v>171</v>
      </c>
      <c r="L35" s="173" t="s">
        <v>268</v>
      </c>
      <c r="M35" s="233" t="s">
        <v>57</v>
      </c>
      <c r="N35" s="160">
        <v>42736</v>
      </c>
      <c r="O35" s="160">
        <v>43100</v>
      </c>
      <c r="P35" s="173" t="s">
        <v>260</v>
      </c>
      <c r="Q35" s="173" t="s">
        <v>88</v>
      </c>
      <c r="R35" s="198">
        <v>0.1</v>
      </c>
      <c r="S35" s="209">
        <v>0.08</v>
      </c>
      <c r="T35" s="198">
        <v>0.08</v>
      </c>
      <c r="U35" s="198">
        <v>0.08</v>
      </c>
      <c r="V35" s="198">
        <v>0.08</v>
      </c>
      <c r="W35" s="198">
        <v>0.08</v>
      </c>
      <c r="X35" s="209">
        <v>0.08</v>
      </c>
      <c r="Y35" s="198">
        <v>0.08</v>
      </c>
      <c r="Z35" s="198">
        <v>0.08</v>
      </c>
      <c r="AA35" s="209">
        <v>0.08</v>
      </c>
      <c r="AB35" s="209">
        <v>0.09</v>
      </c>
      <c r="AC35" s="209">
        <v>0.09</v>
      </c>
      <c r="AD35" s="209">
        <v>0.1</v>
      </c>
      <c r="AE35" s="233" t="s">
        <v>1094</v>
      </c>
      <c r="AF35" s="209">
        <v>0.1</v>
      </c>
      <c r="AG35" s="209">
        <f>+'Mayo 2017'!AG35+'Junio 2017'!AF35+'Julio 2017'!AF35+'Agosto 2017'!AF35+'Septiembre 2017'!AF35+'Octubre 2017'!AF35+'Noviembre 2017'!AF35+AF35</f>
        <v>0.99999999999999989</v>
      </c>
      <c r="AH35" s="137" t="s">
        <v>1158</v>
      </c>
    </row>
    <row r="36" spans="2:34" ht="288.75" customHeight="1" x14ac:dyDescent="0.25">
      <c r="B36" s="233" t="s">
        <v>59</v>
      </c>
      <c r="C36" s="233" t="s">
        <v>60</v>
      </c>
      <c r="D36" s="233" t="s">
        <v>61</v>
      </c>
      <c r="E36" s="233" t="s">
        <v>62</v>
      </c>
      <c r="F36" s="233" t="s">
        <v>63</v>
      </c>
      <c r="G36" s="233" t="s">
        <v>302</v>
      </c>
      <c r="H36" s="233" t="s">
        <v>312</v>
      </c>
      <c r="I36" s="173" t="s">
        <v>312</v>
      </c>
      <c r="J36" s="294" t="s">
        <v>172</v>
      </c>
      <c r="K36" s="173" t="s">
        <v>173</v>
      </c>
      <c r="L36" s="173" t="s">
        <v>269</v>
      </c>
      <c r="M36" s="233" t="s">
        <v>57</v>
      </c>
      <c r="N36" s="160">
        <v>42736</v>
      </c>
      <c r="O36" s="160">
        <v>43100</v>
      </c>
      <c r="P36" s="173" t="s">
        <v>260</v>
      </c>
      <c r="Q36" s="173" t="s">
        <v>270</v>
      </c>
      <c r="R36" s="198">
        <v>0</v>
      </c>
      <c r="S36" s="209">
        <v>0.08</v>
      </c>
      <c r="T36" s="198">
        <v>0.08</v>
      </c>
      <c r="U36" s="198">
        <v>0.08</v>
      </c>
      <c r="V36" s="198">
        <v>0.08</v>
      </c>
      <c r="W36" s="198">
        <v>0.08</v>
      </c>
      <c r="X36" s="209">
        <v>0.08</v>
      </c>
      <c r="Y36" s="198">
        <v>0.08</v>
      </c>
      <c r="Z36" s="198">
        <v>0.08</v>
      </c>
      <c r="AA36" s="209">
        <v>0.08</v>
      </c>
      <c r="AB36" s="209">
        <v>0.09</v>
      </c>
      <c r="AC36" s="209">
        <v>0.09</v>
      </c>
      <c r="AD36" s="209">
        <v>0.1</v>
      </c>
      <c r="AE36" s="233" t="s">
        <v>1094</v>
      </c>
      <c r="AF36" s="209">
        <v>0.1</v>
      </c>
      <c r="AG36" s="209">
        <f>+'Mayo 2017'!AG36+'Junio 2017'!AF36+'Julio 2017'!AF36+'Agosto 2017'!AF36+'Septiembre 2017'!AF36+'Octubre 2017'!AF36+'Noviembre 2017'!AF36+AF36</f>
        <v>0.99999999999999989</v>
      </c>
      <c r="AH36" s="153" t="s">
        <v>1159</v>
      </c>
    </row>
    <row r="37" spans="2:34" ht="101.25" x14ac:dyDescent="0.25">
      <c r="B37" s="233" t="s">
        <v>59</v>
      </c>
      <c r="C37" s="233" t="s">
        <v>60</v>
      </c>
      <c r="D37" s="233" t="s">
        <v>61</v>
      </c>
      <c r="E37" s="233" t="s">
        <v>62</v>
      </c>
      <c r="F37" s="233" t="s">
        <v>63</v>
      </c>
      <c r="G37" s="233" t="s">
        <v>302</v>
      </c>
      <c r="H37" s="233" t="s">
        <v>312</v>
      </c>
      <c r="I37" s="173" t="s">
        <v>312</v>
      </c>
      <c r="J37" s="296"/>
      <c r="K37" s="173" t="s">
        <v>171</v>
      </c>
      <c r="L37" s="173" t="s">
        <v>271</v>
      </c>
      <c r="M37" s="233" t="s">
        <v>57</v>
      </c>
      <c r="N37" s="160">
        <v>42736</v>
      </c>
      <c r="O37" s="160">
        <v>43100</v>
      </c>
      <c r="P37" s="173" t="s">
        <v>260</v>
      </c>
      <c r="Q37" s="173"/>
      <c r="R37" s="198">
        <v>1</v>
      </c>
      <c r="S37" s="209">
        <v>0.08</v>
      </c>
      <c r="T37" s="198">
        <v>0.08</v>
      </c>
      <c r="U37" s="198">
        <v>0.08</v>
      </c>
      <c r="V37" s="198">
        <v>0.08</v>
      </c>
      <c r="W37" s="198">
        <v>0.08</v>
      </c>
      <c r="X37" s="209">
        <v>0.08</v>
      </c>
      <c r="Y37" s="198">
        <v>0.08</v>
      </c>
      <c r="Z37" s="198">
        <v>0.08</v>
      </c>
      <c r="AA37" s="209">
        <v>0.08</v>
      </c>
      <c r="AB37" s="209">
        <v>0.09</v>
      </c>
      <c r="AC37" s="209">
        <v>0.09</v>
      </c>
      <c r="AD37" s="209">
        <v>0.1</v>
      </c>
      <c r="AE37" s="233" t="s">
        <v>1094</v>
      </c>
      <c r="AF37" s="209">
        <v>0.1</v>
      </c>
      <c r="AG37" s="209">
        <v>1</v>
      </c>
      <c r="AH37" s="154" t="s">
        <v>1160</v>
      </c>
    </row>
    <row r="38" spans="2:34" ht="56.25" x14ac:dyDescent="0.25">
      <c r="B38" s="233" t="s">
        <v>59</v>
      </c>
      <c r="C38" s="233" t="s">
        <v>60</v>
      </c>
      <c r="D38" s="233" t="s">
        <v>61</v>
      </c>
      <c r="E38" s="233" t="s">
        <v>62</v>
      </c>
      <c r="F38" s="233" t="s">
        <v>63</v>
      </c>
      <c r="G38" s="233" t="s">
        <v>302</v>
      </c>
      <c r="H38" s="233" t="s">
        <v>312</v>
      </c>
      <c r="I38" s="173" t="s">
        <v>312</v>
      </c>
      <c r="J38" s="295"/>
      <c r="K38" s="173" t="s">
        <v>174</v>
      </c>
      <c r="L38" s="173" t="s">
        <v>272</v>
      </c>
      <c r="M38" s="233" t="s">
        <v>57</v>
      </c>
      <c r="N38" s="160">
        <v>42887</v>
      </c>
      <c r="O38" s="160">
        <v>43100</v>
      </c>
      <c r="P38" s="173" t="s">
        <v>260</v>
      </c>
      <c r="Q38" s="173"/>
      <c r="R38" s="198">
        <v>0</v>
      </c>
      <c r="S38" s="209"/>
      <c r="T38" s="198"/>
      <c r="U38" s="198"/>
      <c r="V38" s="198"/>
      <c r="W38" s="198"/>
      <c r="X38" s="209">
        <v>0.5</v>
      </c>
      <c r="Y38" s="198"/>
      <c r="Z38" s="198"/>
      <c r="AA38" s="209"/>
      <c r="AB38" s="209"/>
      <c r="AC38" s="209"/>
      <c r="AD38" s="209">
        <v>0.5</v>
      </c>
      <c r="AE38" s="233" t="s">
        <v>1094</v>
      </c>
      <c r="AF38" s="209">
        <v>0.1</v>
      </c>
      <c r="AG38" s="209">
        <f>+'Mayo 2017'!AG38+'Junio 2017'!AF38+'Julio 2017'!AF38+'Agosto 2017'!AF38+'Septiembre 2017'!AF38+'Octubre 2017'!AF38+'Noviembre 2017'!AF38+AF38</f>
        <v>0.92</v>
      </c>
      <c r="AH38" s="153" t="s">
        <v>1161</v>
      </c>
    </row>
    <row r="39" spans="2:34" ht="326.25" x14ac:dyDescent="0.25">
      <c r="B39" s="233" t="s">
        <v>64</v>
      </c>
      <c r="C39" s="233" t="s">
        <v>65</v>
      </c>
      <c r="D39" s="233" t="s">
        <v>66</v>
      </c>
      <c r="E39" s="233" t="s">
        <v>67</v>
      </c>
      <c r="F39" s="233" t="s">
        <v>69</v>
      </c>
      <c r="G39" s="233" t="s">
        <v>313</v>
      </c>
      <c r="H39" s="233" t="s">
        <v>81</v>
      </c>
      <c r="I39" s="233" t="s">
        <v>315</v>
      </c>
      <c r="J39" s="233" t="s">
        <v>239</v>
      </c>
      <c r="K39" s="173" t="s">
        <v>240</v>
      </c>
      <c r="L39" s="173" t="s">
        <v>241</v>
      </c>
      <c r="M39" s="233" t="s">
        <v>49</v>
      </c>
      <c r="N39" s="160">
        <v>42740</v>
      </c>
      <c r="O39" s="160">
        <v>43100</v>
      </c>
      <c r="P39" s="173" t="s">
        <v>242</v>
      </c>
      <c r="Q39" s="173" t="s">
        <v>243</v>
      </c>
      <c r="R39" s="198">
        <v>0.02</v>
      </c>
      <c r="S39" s="209">
        <v>0.08</v>
      </c>
      <c r="T39" s="198">
        <v>0.08</v>
      </c>
      <c r="U39" s="198">
        <v>0.08</v>
      </c>
      <c r="V39" s="198">
        <v>0.09</v>
      </c>
      <c r="W39" s="198">
        <v>0.08</v>
      </c>
      <c r="X39" s="209">
        <v>0.08</v>
      </c>
      <c r="Y39" s="198">
        <v>0.08</v>
      </c>
      <c r="Z39" s="198">
        <v>0.09</v>
      </c>
      <c r="AA39" s="209">
        <v>0.08</v>
      </c>
      <c r="AB39" s="198">
        <v>0.09</v>
      </c>
      <c r="AC39" s="198">
        <v>0.08</v>
      </c>
      <c r="AD39" s="209">
        <v>0.09</v>
      </c>
      <c r="AE39" s="233" t="s">
        <v>1094</v>
      </c>
      <c r="AF39" s="209">
        <v>7.2900000000000006E-2</v>
      </c>
      <c r="AG39" s="209">
        <f>+'Mayo 2017'!AG39+'Junio 2017'!AF39+'Julio 2017'!AF39+'Agosto 2017'!AF39+'Septiembre 2017'!AF39+'Octubre 2017'!AF39+'Noviembre 2017'!AF39+AF39</f>
        <v>0.71189999999999987</v>
      </c>
      <c r="AH39" s="212" t="s">
        <v>1117</v>
      </c>
    </row>
    <row r="40" spans="2:34" ht="409.5" x14ac:dyDescent="0.25">
      <c r="B40" s="233" t="s">
        <v>64</v>
      </c>
      <c r="C40" s="233" t="s">
        <v>65</v>
      </c>
      <c r="D40" s="233" t="s">
        <v>66</v>
      </c>
      <c r="E40" s="233" t="s">
        <v>67</v>
      </c>
      <c r="F40" s="233" t="s">
        <v>69</v>
      </c>
      <c r="G40" s="233" t="s">
        <v>313</v>
      </c>
      <c r="H40" s="233" t="s">
        <v>81</v>
      </c>
      <c r="I40" s="233" t="s">
        <v>315</v>
      </c>
      <c r="J40" s="233" t="s">
        <v>244</v>
      </c>
      <c r="K40" s="173" t="s">
        <v>245</v>
      </c>
      <c r="L40" s="173" t="s">
        <v>246</v>
      </c>
      <c r="M40" s="233" t="s">
        <v>49</v>
      </c>
      <c r="N40" s="160">
        <v>42740</v>
      </c>
      <c r="O40" s="160">
        <v>43100</v>
      </c>
      <c r="P40" s="173" t="s">
        <v>242</v>
      </c>
      <c r="Q40" s="173" t="s">
        <v>247</v>
      </c>
      <c r="R40" s="198">
        <v>0.03</v>
      </c>
      <c r="S40" s="209">
        <v>0.08</v>
      </c>
      <c r="T40" s="198">
        <v>0.08</v>
      </c>
      <c r="U40" s="198">
        <v>0.08</v>
      </c>
      <c r="V40" s="198">
        <v>0.09</v>
      </c>
      <c r="W40" s="198">
        <v>0.08</v>
      </c>
      <c r="X40" s="209">
        <v>0.08</v>
      </c>
      <c r="Y40" s="198">
        <v>0.08</v>
      </c>
      <c r="Z40" s="198">
        <v>0.09</v>
      </c>
      <c r="AA40" s="209">
        <v>0.08</v>
      </c>
      <c r="AB40" s="198">
        <v>0.09</v>
      </c>
      <c r="AC40" s="198">
        <v>0.08</v>
      </c>
      <c r="AD40" s="209">
        <v>0.09</v>
      </c>
      <c r="AE40" s="233" t="s">
        <v>1094</v>
      </c>
      <c r="AF40" s="209">
        <v>5.3999999999999999E-2</v>
      </c>
      <c r="AG40" s="209">
        <f>+'Mayo 2017'!AG40+'Junio 2017'!AF40+'Julio 2017'!AF40+'Agosto 2017'!AF40+'Septiembre 2017'!AF40+'Octubre 2017'!AF40+'Noviembre 2017'!AF40+AF40</f>
        <v>0.79830000000000012</v>
      </c>
      <c r="AH40" s="212" t="s">
        <v>1118</v>
      </c>
    </row>
    <row r="41" spans="2:34" ht="360" x14ac:dyDescent="0.25">
      <c r="B41" s="233" t="s">
        <v>64</v>
      </c>
      <c r="C41" s="233" t="s">
        <v>65</v>
      </c>
      <c r="D41" s="233" t="s">
        <v>66</v>
      </c>
      <c r="E41" s="233" t="s">
        <v>67</v>
      </c>
      <c r="F41" s="233" t="s">
        <v>69</v>
      </c>
      <c r="G41" s="233" t="s">
        <v>313</v>
      </c>
      <c r="H41" s="233" t="s">
        <v>81</v>
      </c>
      <c r="I41" s="233" t="s">
        <v>315</v>
      </c>
      <c r="J41" s="233" t="s">
        <v>248</v>
      </c>
      <c r="K41" s="173" t="s">
        <v>249</v>
      </c>
      <c r="L41" s="173" t="s">
        <v>250</v>
      </c>
      <c r="M41" s="233" t="s">
        <v>49</v>
      </c>
      <c r="N41" s="160">
        <v>42740</v>
      </c>
      <c r="O41" s="160">
        <v>43100</v>
      </c>
      <c r="P41" s="173" t="s">
        <v>242</v>
      </c>
      <c r="Q41" s="173" t="s">
        <v>251</v>
      </c>
      <c r="R41" s="198">
        <v>0.02</v>
      </c>
      <c r="S41" s="209">
        <v>0.08</v>
      </c>
      <c r="T41" s="198">
        <v>0.08</v>
      </c>
      <c r="U41" s="198">
        <v>0.08</v>
      </c>
      <c r="V41" s="198">
        <v>0.09</v>
      </c>
      <c r="W41" s="198">
        <v>0.08</v>
      </c>
      <c r="X41" s="209">
        <v>0.08</v>
      </c>
      <c r="Y41" s="198">
        <v>0.08</v>
      </c>
      <c r="Z41" s="198">
        <v>0.09</v>
      </c>
      <c r="AA41" s="209">
        <v>0.08</v>
      </c>
      <c r="AB41" s="198">
        <v>0.09</v>
      </c>
      <c r="AC41" s="198">
        <v>0.08</v>
      </c>
      <c r="AD41" s="209">
        <v>0.09</v>
      </c>
      <c r="AE41" s="233" t="s">
        <v>1094</v>
      </c>
      <c r="AF41" s="209">
        <v>3.9600000000000003E-2</v>
      </c>
      <c r="AG41" s="209">
        <f>+'Mayo 2017'!AG41+'Junio 2017'!AF41+'Julio 2017'!AF41+'Agosto 2017'!AF41+'Septiembre 2017'!AF41+'Octubre 2017'!AF41+'Noviembre 2017'!AF41+AF41</f>
        <v>0.67070000000000007</v>
      </c>
      <c r="AH41" s="173" t="s">
        <v>1119</v>
      </c>
    </row>
    <row r="42" spans="2:34" ht="292.5" x14ac:dyDescent="0.25">
      <c r="B42" s="233" t="s">
        <v>64</v>
      </c>
      <c r="C42" s="233" t="s">
        <v>65</v>
      </c>
      <c r="D42" s="233" t="s">
        <v>66</v>
      </c>
      <c r="E42" s="233" t="s">
        <v>67</v>
      </c>
      <c r="F42" s="233" t="s">
        <v>69</v>
      </c>
      <c r="G42" s="233" t="s">
        <v>313</v>
      </c>
      <c r="H42" s="233" t="s">
        <v>81</v>
      </c>
      <c r="I42" s="233" t="s">
        <v>315</v>
      </c>
      <c r="J42" s="233" t="s">
        <v>252</v>
      </c>
      <c r="K42" s="173" t="s">
        <v>253</v>
      </c>
      <c r="L42" s="173" t="s">
        <v>254</v>
      </c>
      <c r="M42" s="233" t="s">
        <v>49</v>
      </c>
      <c r="N42" s="160">
        <v>42740</v>
      </c>
      <c r="O42" s="160">
        <v>43100</v>
      </c>
      <c r="P42" s="173" t="s">
        <v>242</v>
      </c>
      <c r="Q42" s="173" t="s">
        <v>251</v>
      </c>
      <c r="R42" s="198">
        <v>0.02</v>
      </c>
      <c r="S42" s="209">
        <v>0.08</v>
      </c>
      <c r="T42" s="198">
        <v>0.08</v>
      </c>
      <c r="U42" s="198">
        <v>0.08</v>
      </c>
      <c r="V42" s="198">
        <v>0.09</v>
      </c>
      <c r="W42" s="198">
        <v>0.08</v>
      </c>
      <c r="X42" s="209">
        <v>0.08</v>
      </c>
      <c r="Y42" s="198">
        <v>0.08</v>
      </c>
      <c r="Z42" s="198">
        <v>0.09</v>
      </c>
      <c r="AA42" s="209">
        <v>0.08</v>
      </c>
      <c r="AB42" s="198">
        <v>0.09</v>
      </c>
      <c r="AC42" s="198">
        <v>0.08</v>
      </c>
      <c r="AD42" s="209">
        <v>0.09</v>
      </c>
      <c r="AE42" s="233" t="s">
        <v>1094</v>
      </c>
      <c r="AF42" s="209">
        <v>6.3899999999999998E-2</v>
      </c>
      <c r="AG42" s="209">
        <f>+'Mayo 2017'!AG42+'Junio 2017'!AF42+'Julio 2017'!AF42+'Agosto 2017'!AF42+'Septiembre 2017'!AF42+'Octubre 2017'!AF42+'Noviembre 2017'!AF42+AF42</f>
        <v>0.63489999999999991</v>
      </c>
      <c r="AH42" s="173" t="s">
        <v>1120</v>
      </c>
    </row>
    <row r="43" spans="2:34" ht="45" x14ac:dyDescent="0.25">
      <c r="B43" s="233" t="s">
        <v>64</v>
      </c>
      <c r="C43" s="233" t="s">
        <v>65</v>
      </c>
      <c r="D43" s="233" t="s">
        <v>66</v>
      </c>
      <c r="E43" s="233" t="s">
        <v>67</v>
      </c>
      <c r="F43" s="233" t="s">
        <v>75</v>
      </c>
      <c r="G43" s="233" t="s">
        <v>314</v>
      </c>
      <c r="H43" s="233" t="s">
        <v>81</v>
      </c>
      <c r="I43" s="233" t="s">
        <v>316</v>
      </c>
      <c r="J43" s="294" t="s">
        <v>134</v>
      </c>
      <c r="K43" s="173" t="s">
        <v>273</v>
      </c>
      <c r="L43" s="173" t="s">
        <v>274</v>
      </c>
      <c r="M43" s="233" t="s">
        <v>70</v>
      </c>
      <c r="N43" s="160">
        <v>42887</v>
      </c>
      <c r="O43" s="160">
        <v>43100</v>
      </c>
      <c r="P43" s="173" t="s">
        <v>88</v>
      </c>
      <c r="Q43" s="173" t="s">
        <v>88</v>
      </c>
      <c r="R43" s="198">
        <v>0.02</v>
      </c>
      <c r="S43" s="209"/>
      <c r="T43" s="198"/>
      <c r="U43" s="198"/>
      <c r="V43" s="198"/>
      <c r="W43" s="198"/>
      <c r="X43" s="209">
        <v>0.3</v>
      </c>
      <c r="Y43" s="198">
        <v>0.3</v>
      </c>
      <c r="Z43" s="198"/>
      <c r="AA43" s="209">
        <v>0.1</v>
      </c>
      <c r="AB43" s="209">
        <v>0.1</v>
      </c>
      <c r="AC43" s="209">
        <v>0.1</v>
      </c>
      <c r="AD43" s="209">
        <v>0.1</v>
      </c>
      <c r="AE43" s="233" t="s">
        <v>1094</v>
      </c>
      <c r="AF43" s="209">
        <v>0</v>
      </c>
      <c r="AG43" s="209">
        <f>+'Mayo 2017'!AG43+'Junio 2017'!AF43+'Julio 2017'!AF43+'Agosto 2017'!AF43+'Septiembre 2017'!AF43+'Octubre 2017'!AF43+'Noviembre 2017'!AF43+AF43</f>
        <v>0</v>
      </c>
      <c r="AH43" s="173"/>
    </row>
    <row r="44" spans="2:34" ht="45" x14ac:dyDescent="0.25">
      <c r="B44" s="233" t="s">
        <v>64</v>
      </c>
      <c r="C44" s="233" t="s">
        <v>65</v>
      </c>
      <c r="D44" s="233" t="s">
        <v>66</v>
      </c>
      <c r="E44" s="233" t="s">
        <v>67</v>
      </c>
      <c r="F44" s="233" t="s">
        <v>75</v>
      </c>
      <c r="G44" s="233" t="s">
        <v>314</v>
      </c>
      <c r="H44" s="233" t="s">
        <v>81</v>
      </c>
      <c r="I44" s="233" t="s">
        <v>316</v>
      </c>
      <c r="J44" s="297"/>
      <c r="K44" s="173" t="s">
        <v>275</v>
      </c>
      <c r="L44" s="173" t="s">
        <v>276</v>
      </c>
      <c r="M44" s="233" t="s">
        <v>70</v>
      </c>
      <c r="N44" s="160">
        <v>42736</v>
      </c>
      <c r="O44" s="160">
        <v>43100</v>
      </c>
      <c r="P44" s="173" t="s">
        <v>88</v>
      </c>
      <c r="Q44" s="173" t="s">
        <v>88</v>
      </c>
      <c r="R44" s="198">
        <v>0.03</v>
      </c>
      <c r="S44" s="209">
        <v>0.08</v>
      </c>
      <c r="T44" s="198">
        <v>0.08</v>
      </c>
      <c r="U44" s="198">
        <v>0.08</v>
      </c>
      <c r="V44" s="198">
        <v>0.08</v>
      </c>
      <c r="W44" s="198">
        <v>0.08</v>
      </c>
      <c r="X44" s="209">
        <v>0.08</v>
      </c>
      <c r="Y44" s="198">
        <v>0.08</v>
      </c>
      <c r="Z44" s="198">
        <v>0.08</v>
      </c>
      <c r="AA44" s="209">
        <v>0.08</v>
      </c>
      <c r="AB44" s="209">
        <v>0.08</v>
      </c>
      <c r="AC44" s="209">
        <v>0.08</v>
      </c>
      <c r="AD44" s="209">
        <v>0.12</v>
      </c>
      <c r="AE44" s="233" t="s">
        <v>1094</v>
      </c>
      <c r="AF44" s="209">
        <v>0.12</v>
      </c>
      <c r="AG44" s="209">
        <f>+'Mayo 2017'!AG44+'Junio 2017'!AF44+'Julio 2017'!AF44+'Agosto 2017'!AF44+'Septiembre 2017'!AF44+'Octubre 2017'!AF44+'Noviembre 2017'!AF44+AF44</f>
        <v>0.99999999999999989</v>
      </c>
      <c r="AH44" s="173" t="s">
        <v>1004</v>
      </c>
    </row>
    <row r="45" spans="2:34" ht="45" x14ac:dyDescent="0.25">
      <c r="B45" s="233" t="s">
        <v>64</v>
      </c>
      <c r="C45" s="233" t="s">
        <v>65</v>
      </c>
      <c r="D45" s="233" t="s">
        <v>66</v>
      </c>
      <c r="E45" s="233" t="s">
        <v>67</v>
      </c>
      <c r="F45" s="233" t="s">
        <v>75</v>
      </c>
      <c r="G45" s="233" t="s">
        <v>314</v>
      </c>
      <c r="H45" s="233" t="s">
        <v>81</v>
      </c>
      <c r="I45" s="233" t="s">
        <v>316</v>
      </c>
      <c r="J45" s="297"/>
      <c r="K45" s="173" t="s">
        <v>277</v>
      </c>
      <c r="L45" s="173" t="s">
        <v>278</v>
      </c>
      <c r="M45" s="233" t="s">
        <v>70</v>
      </c>
      <c r="N45" s="160">
        <v>42826</v>
      </c>
      <c r="O45" s="160">
        <v>42855</v>
      </c>
      <c r="P45" s="173" t="s">
        <v>281</v>
      </c>
      <c r="Q45" s="173" t="s">
        <v>88</v>
      </c>
      <c r="R45" s="198">
        <v>0.02</v>
      </c>
      <c r="S45" s="209"/>
      <c r="T45" s="198"/>
      <c r="U45" s="198"/>
      <c r="V45" s="198">
        <v>1</v>
      </c>
      <c r="W45" s="198"/>
      <c r="X45" s="209"/>
      <c r="Y45" s="198"/>
      <c r="Z45" s="198"/>
      <c r="AA45" s="209"/>
      <c r="AB45" s="209"/>
      <c r="AC45" s="209"/>
      <c r="AD45" s="209"/>
      <c r="AE45" s="233" t="s">
        <v>1094</v>
      </c>
      <c r="AF45" s="209">
        <v>0</v>
      </c>
      <c r="AG45" s="209">
        <f>+'Mayo 2017'!AG45+'Junio 2017'!AF45+'Julio 2017'!AF45+'Agosto 2017'!AF45+'Septiembre 2017'!AF45+'Octubre 2017'!AF45+'Noviembre 2017'!AF45+AF45</f>
        <v>1</v>
      </c>
      <c r="AH45" s="173"/>
    </row>
    <row r="46" spans="2:34" ht="45" x14ac:dyDescent="0.25">
      <c r="B46" s="233" t="s">
        <v>64</v>
      </c>
      <c r="C46" s="233" t="s">
        <v>65</v>
      </c>
      <c r="D46" s="233" t="s">
        <v>66</v>
      </c>
      <c r="E46" s="233" t="s">
        <v>67</v>
      </c>
      <c r="F46" s="233" t="s">
        <v>75</v>
      </c>
      <c r="G46" s="233" t="s">
        <v>314</v>
      </c>
      <c r="H46" s="233" t="s">
        <v>81</v>
      </c>
      <c r="I46" s="233" t="s">
        <v>316</v>
      </c>
      <c r="J46" s="297"/>
      <c r="K46" s="173" t="s">
        <v>279</v>
      </c>
      <c r="L46" s="173" t="s">
        <v>280</v>
      </c>
      <c r="M46" s="233" t="s">
        <v>70</v>
      </c>
      <c r="N46" s="160">
        <v>42840</v>
      </c>
      <c r="O46" s="160">
        <v>43100</v>
      </c>
      <c r="P46" s="173" t="s">
        <v>71</v>
      </c>
      <c r="Q46" s="173" t="s">
        <v>88</v>
      </c>
      <c r="R46" s="198">
        <v>0.02</v>
      </c>
      <c r="S46" s="209"/>
      <c r="T46" s="198"/>
      <c r="U46" s="198"/>
      <c r="V46" s="198">
        <v>0.05</v>
      </c>
      <c r="W46" s="198">
        <v>0.05</v>
      </c>
      <c r="X46" s="209">
        <v>0.1</v>
      </c>
      <c r="Y46" s="198">
        <v>0.1</v>
      </c>
      <c r="Z46" s="198">
        <v>0.2</v>
      </c>
      <c r="AA46" s="209">
        <v>0.2</v>
      </c>
      <c r="AB46" s="198">
        <v>0.1</v>
      </c>
      <c r="AC46" s="198">
        <v>0.1</v>
      </c>
      <c r="AD46" s="209">
        <v>0.1</v>
      </c>
      <c r="AE46" s="233" t="s">
        <v>1094</v>
      </c>
      <c r="AF46" s="209">
        <v>0</v>
      </c>
      <c r="AG46" s="209">
        <f>+'Mayo 2017'!AG46+'Junio 2017'!AF46+'Julio 2017'!AF46+'Agosto 2017'!AF46+'Septiembre 2017'!AF46+'Octubre 2017'!AF46+'Noviembre 2017'!AF46+AF46</f>
        <v>0</v>
      </c>
      <c r="AH46" s="173"/>
    </row>
    <row r="47" spans="2:34" ht="45" x14ac:dyDescent="0.25">
      <c r="B47" s="233" t="s">
        <v>64</v>
      </c>
      <c r="C47" s="233" t="s">
        <v>65</v>
      </c>
      <c r="D47" s="233" t="s">
        <v>66</v>
      </c>
      <c r="E47" s="233" t="s">
        <v>67</v>
      </c>
      <c r="F47" s="233" t="s">
        <v>75</v>
      </c>
      <c r="G47" s="233" t="s">
        <v>314</v>
      </c>
      <c r="H47" s="233" t="s">
        <v>81</v>
      </c>
      <c r="I47" s="233" t="s">
        <v>316</v>
      </c>
      <c r="J47" s="297"/>
      <c r="K47" s="173" t="s">
        <v>282</v>
      </c>
      <c r="L47" s="173" t="s">
        <v>283</v>
      </c>
      <c r="M47" s="233" t="s">
        <v>70</v>
      </c>
      <c r="N47" s="160">
        <v>42887</v>
      </c>
      <c r="O47" s="160">
        <v>42977</v>
      </c>
      <c r="P47" s="173" t="s">
        <v>281</v>
      </c>
      <c r="Q47" s="173" t="s">
        <v>88</v>
      </c>
      <c r="R47" s="198">
        <v>0.02</v>
      </c>
      <c r="S47" s="209"/>
      <c r="T47" s="198"/>
      <c r="U47" s="198"/>
      <c r="V47" s="198"/>
      <c r="W47" s="198"/>
      <c r="X47" s="209">
        <v>0.2</v>
      </c>
      <c r="Y47" s="198">
        <v>0.3</v>
      </c>
      <c r="Z47" s="198">
        <v>0.5</v>
      </c>
      <c r="AA47" s="209"/>
      <c r="AB47" s="209"/>
      <c r="AC47" s="209"/>
      <c r="AD47" s="209"/>
      <c r="AE47" s="233" t="s">
        <v>1094</v>
      </c>
      <c r="AF47" s="209">
        <v>0</v>
      </c>
      <c r="AG47" s="209">
        <f>+'Mayo 2017'!AG47+'Junio 2017'!AF47+'Julio 2017'!AF47+'Agosto 2017'!AF47+'Septiembre 2017'!AF47+'Octubre 2017'!AF47+'Noviembre 2017'!AF47+AF47</f>
        <v>1</v>
      </c>
      <c r="AH47" s="173"/>
    </row>
    <row r="48" spans="2:34" ht="45" x14ac:dyDescent="0.25">
      <c r="B48" s="233" t="s">
        <v>64</v>
      </c>
      <c r="C48" s="233" t="s">
        <v>65</v>
      </c>
      <c r="D48" s="233" t="s">
        <v>66</v>
      </c>
      <c r="E48" s="233" t="s">
        <v>67</v>
      </c>
      <c r="F48" s="233" t="s">
        <v>75</v>
      </c>
      <c r="G48" s="233" t="s">
        <v>314</v>
      </c>
      <c r="H48" s="233" t="s">
        <v>81</v>
      </c>
      <c r="I48" s="233" t="s">
        <v>316</v>
      </c>
      <c r="J48" s="297"/>
      <c r="K48" s="173" t="s">
        <v>284</v>
      </c>
      <c r="L48" s="173" t="s">
        <v>276</v>
      </c>
      <c r="M48" s="233" t="s">
        <v>70</v>
      </c>
      <c r="N48" s="160">
        <v>42979</v>
      </c>
      <c r="O48" s="160">
        <v>43039</v>
      </c>
      <c r="P48" s="173" t="s">
        <v>88</v>
      </c>
      <c r="Q48" s="173" t="s">
        <v>88</v>
      </c>
      <c r="R48" s="198">
        <v>0.02</v>
      </c>
      <c r="S48" s="209"/>
      <c r="T48" s="198"/>
      <c r="U48" s="198"/>
      <c r="V48" s="198"/>
      <c r="W48" s="198"/>
      <c r="X48" s="209"/>
      <c r="Y48" s="198"/>
      <c r="Z48" s="198"/>
      <c r="AA48" s="209">
        <v>0.5</v>
      </c>
      <c r="AB48" s="209">
        <v>0.5</v>
      </c>
      <c r="AC48" s="209"/>
      <c r="AD48" s="209"/>
      <c r="AE48" s="233" t="s">
        <v>1094</v>
      </c>
      <c r="AF48" s="209">
        <v>0</v>
      </c>
      <c r="AG48" s="209">
        <f>+'Mayo 2017'!AG48+'Junio 2017'!AF48+'Julio 2017'!AF48+'Agosto 2017'!AF48+'Septiembre 2017'!AF48+'Octubre 2017'!AF48+'Noviembre 2017'!AF48+AF48</f>
        <v>0</v>
      </c>
      <c r="AH48" s="173"/>
    </row>
    <row r="49" spans="2:34" ht="45" x14ac:dyDescent="0.25">
      <c r="B49" s="233" t="s">
        <v>64</v>
      </c>
      <c r="C49" s="233" t="s">
        <v>65</v>
      </c>
      <c r="D49" s="233" t="s">
        <v>66</v>
      </c>
      <c r="E49" s="233" t="s">
        <v>67</v>
      </c>
      <c r="F49" s="233" t="s">
        <v>75</v>
      </c>
      <c r="G49" s="233" t="s">
        <v>314</v>
      </c>
      <c r="H49" s="233" t="s">
        <v>81</v>
      </c>
      <c r="I49" s="233" t="s">
        <v>316</v>
      </c>
      <c r="J49" s="297"/>
      <c r="K49" s="173" t="s">
        <v>285</v>
      </c>
      <c r="L49" s="173" t="s">
        <v>276</v>
      </c>
      <c r="M49" s="233" t="s">
        <v>70</v>
      </c>
      <c r="N49" s="160">
        <v>42917</v>
      </c>
      <c r="O49" s="160">
        <v>43039</v>
      </c>
      <c r="P49" s="173" t="s">
        <v>88</v>
      </c>
      <c r="Q49" s="173" t="s">
        <v>88</v>
      </c>
      <c r="R49" s="198">
        <v>0.02</v>
      </c>
      <c r="S49" s="209"/>
      <c r="T49" s="198"/>
      <c r="U49" s="198"/>
      <c r="V49" s="198"/>
      <c r="W49" s="198"/>
      <c r="X49" s="209"/>
      <c r="Y49" s="198">
        <v>0.25</v>
      </c>
      <c r="Z49" s="198">
        <v>0.25</v>
      </c>
      <c r="AA49" s="209">
        <v>0.25</v>
      </c>
      <c r="AB49" s="209">
        <v>0.25</v>
      </c>
      <c r="AC49" s="209"/>
      <c r="AD49" s="209"/>
      <c r="AE49" s="233" t="s">
        <v>1094</v>
      </c>
      <c r="AF49" s="209">
        <v>0</v>
      </c>
      <c r="AG49" s="209">
        <f>+'Mayo 2017'!AG49+'Junio 2017'!AF49+'Julio 2017'!AF49+'Agosto 2017'!AF49+'Septiembre 2017'!AF49+'Octubre 2017'!AF49+'Noviembre 2017'!AF49+AF49</f>
        <v>0</v>
      </c>
      <c r="AH49" s="173"/>
    </row>
    <row r="50" spans="2:34" ht="45" x14ac:dyDescent="0.25">
      <c r="B50" s="233" t="s">
        <v>64</v>
      </c>
      <c r="C50" s="233" t="s">
        <v>65</v>
      </c>
      <c r="D50" s="233" t="s">
        <v>66</v>
      </c>
      <c r="E50" s="233" t="s">
        <v>67</v>
      </c>
      <c r="F50" s="233" t="s">
        <v>75</v>
      </c>
      <c r="G50" s="233" t="s">
        <v>314</v>
      </c>
      <c r="H50" s="233" t="s">
        <v>81</v>
      </c>
      <c r="I50" s="233" t="s">
        <v>316</v>
      </c>
      <c r="J50" s="296" t="s">
        <v>135</v>
      </c>
      <c r="K50" s="173" t="s">
        <v>286</v>
      </c>
      <c r="L50" s="173" t="s">
        <v>276</v>
      </c>
      <c r="M50" s="233" t="s">
        <v>70</v>
      </c>
      <c r="N50" s="160">
        <v>42887</v>
      </c>
      <c r="O50" s="160">
        <v>42947</v>
      </c>
      <c r="P50" s="173" t="s">
        <v>88</v>
      </c>
      <c r="Q50" s="173" t="s">
        <v>88</v>
      </c>
      <c r="R50" s="198">
        <v>0.02</v>
      </c>
      <c r="S50" s="209"/>
      <c r="T50" s="198"/>
      <c r="U50" s="198"/>
      <c r="V50" s="198"/>
      <c r="W50" s="198"/>
      <c r="X50" s="209">
        <v>0.5</v>
      </c>
      <c r="Y50" s="198">
        <v>0.5</v>
      </c>
      <c r="Z50" s="198"/>
      <c r="AA50" s="209"/>
      <c r="AB50" s="198"/>
      <c r="AC50" s="198"/>
      <c r="AD50" s="209"/>
      <c r="AE50" s="233" t="s">
        <v>1094</v>
      </c>
      <c r="AF50" s="209">
        <v>0.09</v>
      </c>
      <c r="AG50" s="209">
        <f>+'Mayo 2017'!AG50+'Junio 2017'!AF50+'Julio 2017'!AF50+'Agosto 2017'!AF50+'Septiembre 2017'!AF50+'Octubre 2017'!AF50+'Noviembre 2017'!AF50+AF50</f>
        <v>0.99999999999999989</v>
      </c>
      <c r="AH50" s="173" t="s">
        <v>1129</v>
      </c>
    </row>
    <row r="51" spans="2:34" ht="45" x14ac:dyDescent="0.25">
      <c r="B51" s="233" t="s">
        <v>64</v>
      </c>
      <c r="C51" s="233" t="s">
        <v>65</v>
      </c>
      <c r="D51" s="233" t="s">
        <v>66</v>
      </c>
      <c r="E51" s="233" t="s">
        <v>67</v>
      </c>
      <c r="F51" s="233" t="s">
        <v>75</v>
      </c>
      <c r="G51" s="233" t="s">
        <v>314</v>
      </c>
      <c r="H51" s="233" t="s">
        <v>81</v>
      </c>
      <c r="I51" s="233" t="s">
        <v>316</v>
      </c>
      <c r="J51" s="297"/>
      <c r="K51" s="173" t="s">
        <v>287</v>
      </c>
      <c r="L51" s="173" t="s">
        <v>288</v>
      </c>
      <c r="M51" s="233" t="s">
        <v>70</v>
      </c>
      <c r="N51" s="160">
        <v>42767</v>
      </c>
      <c r="O51" s="160">
        <v>43100</v>
      </c>
      <c r="P51" s="173" t="s">
        <v>88</v>
      </c>
      <c r="Q51" s="173" t="s">
        <v>88</v>
      </c>
      <c r="R51" s="198">
        <v>0.02</v>
      </c>
      <c r="S51" s="209"/>
      <c r="T51" s="198">
        <v>0.09</v>
      </c>
      <c r="U51" s="198">
        <v>0.09</v>
      </c>
      <c r="V51" s="198">
        <v>0.09</v>
      </c>
      <c r="W51" s="198">
        <v>0.09</v>
      </c>
      <c r="X51" s="209">
        <v>0.09</v>
      </c>
      <c r="Y51" s="198">
        <v>0.09</v>
      </c>
      <c r="Z51" s="198">
        <v>0.09</v>
      </c>
      <c r="AA51" s="209">
        <v>0.09</v>
      </c>
      <c r="AB51" s="198">
        <v>0.09</v>
      </c>
      <c r="AC51" s="198">
        <v>0.09</v>
      </c>
      <c r="AD51" s="209">
        <v>0.1</v>
      </c>
      <c r="AE51" s="233" t="s">
        <v>1094</v>
      </c>
      <c r="AF51" s="209">
        <v>0</v>
      </c>
      <c r="AG51" s="209">
        <f>+'Mayo 2017'!AG51+'Junio 2017'!AF51+'Julio 2017'!AF51+'Agosto 2017'!AF51+'Septiembre 2017'!AF51+'Octubre 2017'!AF51+'Noviembre 2017'!AF51+AF51</f>
        <v>0.18</v>
      </c>
      <c r="AH51" s="173"/>
    </row>
    <row r="52" spans="2:34" ht="45" x14ac:dyDescent="0.25">
      <c r="B52" s="233" t="s">
        <v>64</v>
      </c>
      <c r="C52" s="233" t="s">
        <v>65</v>
      </c>
      <c r="D52" s="233" t="s">
        <v>66</v>
      </c>
      <c r="E52" s="233" t="s">
        <v>67</v>
      </c>
      <c r="F52" s="233" t="s">
        <v>75</v>
      </c>
      <c r="G52" s="233" t="s">
        <v>314</v>
      </c>
      <c r="H52" s="233" t="s">
        <v>81</v>
      </c>
      <c r="I52" s="233" t="s">
        <v>316</v>
      </c>
      <c r="J52" s="297"/>
      <c r="K52" s="173" t="s">
        <v>289</v>
      </c>
      <c r="L52" s="173" t="s">
        <v>276</v>
      </c>
      <c r="M52" s="233" t="s">
        <v>70</v>
      </c>
      <c r="N52" s="160">
        <v>42736</v>
      </c>
      <c r="O52" s="160">
        <v>43100</v>
      </c>
      <c r="P52" s="173" t="s">
        <v>88</v>
      </c>
      <c r="Q52" s="173" t="s">
        <v>88</v>
      </c>
      <c r="R52" s="198">
        <v>0.02</v>
      </c>
      <c r="S52" s="209">
        <v>0.08</v>
      </c>
      <c r="T52" s="198">
        <v>0.08</v>
      </c>
      <c r="U52" s="198">
        <v>0.08</v>
      </c>
      <c r="V52" s="198">
        <v>0.08</v>
      </c>
      <c r="W52" s="198">
        <v>0.08</v>
      </c>
      <c r="X52" s="209">
        <v>0.08</v>
      </c>
      <c r="Y52" s="198">
        <v>0.08</v>
      </c>
      <c r="Z52" s="198">
        <v>0.08</v>
      </c>
      <c r="AA52" s="209">
        <v>0.08</v>
      </c>
      <c r="AB52" s="198">
        <v>0.08</v>
      </c>
      <c r="AC52" s="198">
        <v>0.08</v>
      </c>
      <c r="AD52" s="209">
        <v>0.12</v>
      </c>
      <c r="AE52" s="233" t="s">
        <v>1094</v>
      </c>
      <c r="AF52" s="209">
        <v>0.12</v>
      </c>
      <c r="AG52" s="209">
        <f>+'Mayo 2017'!AG52+'Junio 2017'!AF52+'Julio 2017'!AF52+'Agosto 2017'!AF52+'Septiembre 2017'!AF52+'Octubre 2017'!AF52+'Noviembre 2017'!AF52+AF52</f>
        <v>0.99999999999999989</v>
      </c>
      <c r="AH52" s="173" t="s">
        <v>1130</v>
      </c>
    </row>
    <row r="53" spans="2:34" ht="45" x14ac:dyDescent="0.25">
      <c r="B53" s="233" t="s">
        <v>64</v>
      </c>
      <c r="C53" s="233" t="s">
        <v>65</v>
      </c>
      <c r="D53" s="233" t="s">
        <v>66</v>
      </c>
      <c r="E53" s="233" t="s">
        <v>67</v>
      </c>
      <c r="F53" s="233" t="s">
        <v>75</v>
      </c>
      <c r="G53" s="233" t="s">
        <v>314</v>
      </c>
      <c r="H53" s="233" t="s">
        <v>81</v>
      </c>
      <c r="I53" s="233" t="s">
        <v>316</v>
      </c>
      <c r="J53" s="297"/>
      <c r="K53" s="173" t="s">
        <v>290</v>
      </c>
      <c r="L53" s="173" t="s">
        <v>291</v>
      </c>
      <c r="M53" s="233" t="s">
        <v>70</v>
      </c>
      <c r="N53" s="160">
        <v>42736</v>
      </c>
      <c r="O53" s="160">
        <v>43100</v>
      </c>
      <c r="P53" s="173" t="s">
        <v>88</v>
      </c>
      <c r="Q53" s="173" t="s">
        <v>88</v>
      </c>
      <c r="R53" s="198">
        <v>0.02</v>
      </c>
      <c r="S53" s="209">
        <v>0.3</v>
      </c>
      <c r="T53" s="198">
        <v>0.03</v>
      </c>
      <c r="U53" s="198">
        <v>0.03</v>
      </c>
      <c r="V53" s="198">
        <v>0.03</v>
      </c>
      <c r="W53" s="198">
        <v>0.4</v>
      </c>
      <c r="X53" s="209">
        <v>0.03</v>
      </c>
      <c r="Y53" s="198">
        <v>0.03</v>
      </c>
      <c r="Z53" s="198">
        <v>0.03</v>
      </c>
      <c r="AA53" s="209">
        <v>0.03</v>
      </c>
      <c r="AB53" s="198">
        <v>0.03</v>
      </c>
      <c r="AC53" s="198">
        <v>0.03</v>
      </c>
      <c r="AD53" s="209">
        <v>0.03</v>
      </c>
      <c r="AE53" s="233" t="s">
        <v>1094</v>
      </c>
      <c r="AF53" s="209">
        <v>0.06</v>
      </c>
      <c r="AG53" s="209">
        <f>+'Mayo 2017'!AG53+'Junio 2017'!AF53+'Julio 2017'!AF53+'Agosto 2017'!AF53+'Septiembre 2017'!AF53+'Octubre 2017'!AF53+'Noviembre 2017'!AF53+AF53</f>
        <v>1.0000000000000002</v>
      </c>
      <c r="AH53" s="173" t="s">
        <v>1131</v>
      </c>
    </row>
    <row r="54" spans="2:34" ht="45" x14ac:dyDescent="0.25">
      <c r="B54" s="233" t="s">
        <v>64</v>
      </c>
      <c r="C54" s="233" t="s">
        <v>65</v>
      </c>
      <c r="D54" s="233" t="s">
        <v>66</v>
      </c>
      <c r="E54" s="233" t="s">
        <v>67</v>
      </c>
      <c r="F54" s="233" t="s">
        <v>75</v>
      </c>
      <c r="G54" s="233" t="s">
        <v>314</v>
      </c>
      <c r="H54" s="233" t="s">
        <v>81</v>
      </c>
      <c r="I54" s="233" t="s">
        <v>316</v>
      </c>
      <c r="J54" s="297"/>
      <c r="K54" s="173" t="s">
        <v>292</v>
      </c>
      <c r="L54" s="173" t="s">
        <v>293</v>
      </c>
      <c r="M54" s="233" t="s">
        <v>70</v>
      </c>
      <c r="N54" s="160">
        <v>42736</v>
      </c>
      <c r="O54" s="160">
        <v>42855</v>
      </c>
      <c r="P54" s="173" t="s">
        <v>88</v>
      </c>
      <c r="Q54" s="173" t="s">
        <v>88</v>
      </c>
      <c r="R54" s="198">
        <v>0.03</v>
      </c>
      <c r="S54" s="209">
        <v>0.25</v>
      </c>
      <c r="T54" s="198">
        <v>0.25</v>
      </c>
      <c r="U54" s="198">
        <v>0.25</v>
      </c>
      <c r="V54" s="198">
        <v>0.25</v>
      </c>
      <c r="W54" s="198"/>
      <c r="X54" s="209"/>
      <c r="Y54" s="198"/>
      <c r="Z54" s="198"/>
      <c r="AA54" s="209"/>
      <c r="AB54" s="198"/>
      <c r="AC54" s="198"/>
      <c r="AD54" s="209"/>
      <c r="AE54" s="233" t="s">
        <v>1094</v>
      </c>
      <c r="AF54" s="209">
        <v>0</v>
      </c>
      <c r="AG54" s="209">
        <f>+'Mayo 2017'!AG54+'Junio 2017'!AF54+'Julio 2017'!AF54+'Agosto 2017'!AF54+'Septiembre 2017'!AF54+'Octubre 2017'!AF54+'Noviembre 2017'!AF54+AF54</f>
        <v>1</v>
      </c>
      <c r="AH54" s="173"/>
    </row>
    <row r="55" spans="2:34" ht="45" x14ac:dyDescent="0.25">
      <c r="B55" s="233" t="s">
        <v>64</v>
      </c>
      <c r="C55" s="233" t="s">
        <v>65</v>
      </c>
      <c r="D55" s="233" t="s">
        <v>66</v>
      </c>
      <c r="E55" s="233" t="s">
        <v>67</v>
      </c>
      <c r="F55" s="233" t="s">
        <v>75</v>
      </c>
      <c r="G55" s="233" t="s">
        <v>314</v>
      </c>
      <c r="H55" s="233" t="s">
        <v>81</v>
      </c>
      <c r="I55" s="233" t="s">
        <v>316</v>
      </c>
      <c r="J55" s="297"/>
      <c r="K55" s="173" t="s">
        <v>294</v>
      </c>
      <c r="L55" s="173" t="s">
        <v>295</v>
      </c>
      <c r="M55" s="233" t="s">
        <v>70</v>
      </c>
      <c r="N55" s="160">
        <v>42736</v>
      </c>
      <c r="O55" s="160">
        <v>42794</v>
      </c>
      <c r="P55" s="173" t="s">
        <v>88</v>
      </c>
      <c r="Q55" s="173" t="s">
        <v>88</v>
      </c>
      <c r="R55" s="198">
        <v>0.02</v>
      </c>
      <c r="S55" s="209">
        <v>1</v>
      </c>
      <c r="T55" s="198"/>
      <c r="U55" s="198"/>
      <c r="V55" s="198"/>
      <c r="W55" s="198"/>
      <c r="X55" s="209"/>
      <c r="Y55" s="198"/>
      <c r="Z55" s="198"/>
      <c r="AA55" s="209"/>
      <c r="AB55" s="198"/>
      <c r="AC55" s="198"/>
      <c r="AD55" s="209"/>
      <c r="AE55" s="233" t="s">
        <v>1094</v>
      </c>
      <c r="AF55" s="209">
        <v>0</v>
      </c>
      <c r="AG55" s="209">
        <f>+'Mayo 2017'!AG55+'Junio 2017'!AF55+'Julio 2017'!AF55+'Agosto 2017'!AF55+'Septiembre 2017'!AF55+'Octubre 2017'!AF55+'Noviembre 2017'!AF55+AF55</f>
        <v>1</v>
      </c>
      <c r="AH55" s="173"/>
    </row>
    <row r="56" spans="2:34" ht="45" x14ac:dyDescent="0.25">
      <c r="B56" s="233" t="s">
        <v>64</v>
      </c>
      <c r="C56" s="233" t="s">
        <v>65</v>
      </c>
      <c r="D56" s="233" t="s">
        <v>66</v>
      </c>
      <c r="E56" s="233" t="s">
        <v>67</v>
      </c>
      <c r="F56" s="233" t="s">
        <v>75</v>
      </c>
      <c r="G56" s="233" t="s">
        <v>314</v>
      </c>
      <c r="H56" s="233" t="s">
        <v>81</v>
      </c>
      <c r="I56" s="233" t="s">
        <v>316</v>
      </c>
      <c r="J56" s="297"/>
      <c r="K56" s="173" t="s">
        <v>296</v>
      </c>
      <c r="L56" s="173" t="s">
        <v>295</v>
      </c>
      <c r="M56" s="233" t="s">
        <v>70</v>
      </c>
      <c r="N56" s="160">
        <v>42917</v>
      </c>
      <c r="O56" s="160">
        <v>42947</v>
      </c>
      <c r="P56" s="173" t="s">
        <v>88</v>
      </c>
      <c r="Q56" s="173" t="s">
        <v>88</v>
      </c>
      <c r="R56" s="198">
        <v>0.02</v>
      </c>
      <c r="S56" s="209"/>
      <c r="T56" s="198"/>
      <c r="U56" s="198"/>
      <c r="V56" s="198"/>
      <c r="W56" s="198"/>
      <c r="X56" s="209"/>
      <c r="Y56" s="198">
        <v>1</v>
      </c>
      <c r="Z56" s="198"/>
      <c r="AA56" s="209"/>
      <c r="AB56" s="198"/>
      <c r="AC56" s="198"/>
      <c r="AD56" s="209"/>
      <c r="AE56" s="233" t="s">
        <v>1094</v>
      </c>
      <c r="AF56" s="209">
        <v>0</v>
      </c>
      <c r="AG56" s="209">
        <f>+'Mayo 2017'!AG56+'Junio 2017'!AF56+'Julio 2017'!AF56+'Agosto 2017'!AF56+'Septiembre 2017'!AF56+'Octubre 2017'!AF56+'Noviembre 2017'!AF56+AF56</f>
        <v>0</v>
      </c>
      <c r="AH56" s="173"/>
    </row>
    <row r="57" spans="2:34" ht="45" x14ac:dyDescent="0.25">
      <c r="B57" s="233" t="s">
        <v>64</v>
      </c>
      <c r="C57" s="233" t="s">
        <v>65</v>
      </c>
      <c r="D57" s="233" t="s">
        <v>66</v>
      </c>
      <c r="E57" s="233" t="s">
        <v>67</v>
      </c>
      <c r="F57" s="233" t="s">
        <v>75</v>
      </c>
      <c r="G57" s="233" t="s">
        <v>314</v>
      </c>
      <c r="H57" s="233" t="s">
        <v>81</v>
      </c>
      <c r="I57" s="233" t="s">
        <v>316</v>
      </c>
      <c r="J57" s="297"/>
      <c r="K57" s="173" t="s">
        <v>297</v>
      </c>
      <c r="L57" s="173" t="s">
        <v>298</v>
      </c>
      <c r="M57" s="233" t="s">
        <v>70</v>
      </c>
      <c r="N57" s="160">
        <v>42948</v>
      </c>
      <c r="O57" s="160">
        <v>43039</v>
      </c>
      <c r="P57" s="173" t="s">
        <v>88</v>
      </c>
      <c r="Q57" s="173" t="s">
        <v>88</v>
      </c>
      <c r="R57" s="198">
        <v>0.02</v>
      </c>
      <c r="S57" s="209"/>
      <c r="T57" s="198"/>
      <c r="U57" s="198"/>
      <c r="V57" s="198"/>
      <c r="W57" s="198"/>
      <c r="X57" s="209"/>
      <c r="Y57" s="198"/>
      <c r="Z57" s="198">
        <v>0.75</v>
      </c>
      <c r="AA57" s="209"/>
      <c r="AB57" s="198">
        <v>0.25</v>
      </c>
      <c r="AC57" s="198"/>
      <c r="AD57" s="209"/>
      <c r="AE57" s="233" t="s">
        <v>1094</v>
      </c>
      <c r="AF57" s="209">
        <v>0</v>
      </c>
      <c r="AG57" s="209">
        <f>+'Mayo 2017'!AG57+'Junio 2017'!AF57+'Julio 2017'!AF57+'Agosto 2017'!AF57+'Septiembre 2017'!AF57+'Octubre 2017'!AF57+'Noviembre 2017'!AF57+AF57</f>
        <v>0</v>
      </c>
      <c r="AH57" s="173"/>
    </row>
    <row r="58" spans="2:34" ht="56.25" x14ac:dyDescent="0.25">
      <c r="B58" s="233" t="s">
        <v>64</v>
      </c>
      <c r="C58" s="233" t="s">
        <v>65</v>
      </c>
      <c r="D58" s="233" t="s">
        <v>66</v>
      </c>
      <c r="E58" s="233" t="s">
        <v>67</v>
      </c>
      <c r="F58" s="233" t="s">
        <v>75</v>
      </c>
      <c r="G58" s="233" t="s">
        <v>314</v>
      </c>
      <c r="H58" s="233" t="s">
        <v>81</v>
      </c>
      <c r="I58" s="233" t="s">
        <v>316</v>
      </c>
      <c r="J58" s="297"/>
      <c r="K58" s="173" t="s">
        <v>299</v>
      </c>
      <c r="L58" s="173" t="s">
        <v>276</v>
      </c>
      <c r="M58" s="233" t="s">
        <v>70</v>
      </c>
      <c r="N58" s="160">
        <v>42917</v>
      </c>
      <c r="O58" s="160">
        <v>43069</v>
      </c>
      <c r="P58" s="173" t="s">
        <v>53</v>
      </c>
      <c r="Q58" s="173" t="s">
        <v>88</v>
      </c>
      <c r="R58" s="198">
        <v>0.02</v>
      </c>
      <c r="S58" s="209"/>
      <c r="T58" s="198"/>
      <c r="U58" s="198"/>
      <c r="V58" s="198"/>
      <c r="W58" s="198"/>
      <c r="X58" s="209"/>
      <c r="Y58" s="198">
        <v>0.5</v>
      </c>
      <c r="Z58" s="198"/>
      <c r="AA58" s="209"/>
      <c r="AB58" s="198"/>
      <c r="AC58" s="198">
        <v>0.5</v>
      </c>
      <c r="AD58" s="209"/>
      <c r="AE58" s="233" t="s">
        <v>1094</v>
      </c>
      <c r="AF58" s="209">
        <v>0.3</v>
      </c>
      <c r="AG58" s="209">
        <f>+'Mayo 2017'!AG58+'Junio 2017'!AF58+'Julio 2017'!AF58+'Agosto 2017'!AF58+'Septiembre 2017'!AF58+'Octubre 2017'!AF58+'Noviembre 2017'!AF58+AF58</f>
        <v>1</v>
      </c>
      <c r="AH58" s="173" t="s">
        <v>1132</v>
      </c>
    </row>
    <row r="59" spans="2:34" ht="45" x14ac:dyDescent="0.25">
      <c r="B59" s="233" t="s">
        <v>64</v>
      </c>
      <c r="C59" s="233" t="s">
        <v>65</v>
      </c>
      <c r="D59" s="233" t="s">
        <v>66</v>
      </c>
      <c r="E59" s="233" t="s">
        <v>67</v>
      </c>
      <c r="F59" s="233" t="s">
        <v>75</v>
      </c>
      <c r="G59" s="233" t="s">
        <v>314</v>
      </c>
      <c r="H59" s="233" t="s">
        <v>81</v>
      </c>
      <c r="I59" s="233" t="s">
        <v>316</v>
      </c>
      <c r="J59" s="232" t="s">
        <v>136</v>
      </c>
      <c r="K59" s="173" t="s">
        <v>300</v>
      </c>
      <c r="L59" s="173" t="s">
        <v>301</v>
      </c>
      <c r="M59" s="233" t="s">
        <v>70</v>
      </c>
      <c r="N59" s="160">
        <v>42795</v>
      </c>
      <c r="O59" s="160">
        <v>43100</v>
      </c>
      <c r="P59" s="173" t="s">
        <v>88</v>
      </c>
      <c r="Q59" s="173" t="s">
        <v>88</v>
      </c>
      <c r="R59" s="198">
        <v>0.02</v>
      </c>
      <c r="S59" s="209"/>
      <c r="T59" s="198"/>
      <c r="U59" s="198">
        <v>0.25</v>
      </c>
      <c r="V59" s="198"/>
      <c r="W59" s="198"/>
      <c r="X59" s="209">
        <v>0.11</v>
      </c>
      <c r="Y59" s="198">
        <v>0.11</v>
      </c>
      <c r="Z59" s="198">
        <v>0.11</v>
      </c>
      <c r="AA59" s="209">
        <v>0.1</v>
      </c>
      <c r="AB59" s="198">
        <v>0.1</v>
      </c>
      <c r="AC59" s="198">
        <v>0.11</v>
      </c>
      <c r="AD59" s="209">
        <v>0.11</v>
      </c>
      <c r="AE59" s="233" t="s">
        <v>1094</v>
      </c>
      <c r="AF59" s="209">
        <v>0</v>
      </c>
      <c r="AG59" s="209">
        <f>+'Mayo 2017'!AG59+'Junio 2017'!AF59+'Julio 2017'!AF59+'Agosto 2017'!AF59+'Septiembre 2017'!AF59+'Octubre 2017'!AF59+'Noviembre 2017'!AF59+AF59</f>
        <v>0.77999999999999992</v>
      </c>
      <c r="AH59" s="173" t="s">
        <v>1133</v>
      </c>
    </row>
    <row r="60" spans="2:34" ht="168.75" x14ac:dyDescent="0.25">
      <c r="B60" s="233" t="s">
        <v>64</v>
      </c>
      <c r="C60" s="233" t="s">
        <v>65</v>
      </c>
      <c r="D60" s="233" t="s">
        <v>66</v>
      </c>
      <c r="E60" s="233" t="s">
        <v>67</v>
      </c>
      <c r="F60" s="233" t="s">
        <v>74</v>
      </c>
      <c r="G60" s="233" t="s">
        <v>314</v>
      </c>
      <c r="H60" s="233" t="s">
        <v>81</v>
      </c>
      <c r="I60" s="233" t="s">
        <v>319</v>
      </c>
      <c r="J60" s="233" t="s">
        <v>175</v>
      </c>
      <c r="K60" s="173" t="s">
        <v>406</v>
      </c>
      <c r="L60" s="173" t="s">
        <v>176</v>
      </c>
      <c r="M60" s="233" t="s">
        <v>53</v>
      </c>
      <c r="N60" s="160">
        <v>42857</v>
      </c>
      <c r="O60" s="160">
        <v>43100</v>
      </c>
      <c r="P60" s="173" t="s">
        <v>177</v>
      </c>
      <c r="Q60" s="173" t="s">
        <v>407</v>
      </c>
      <c r="R60" s="198">
        <v>0.02</v>
      </c>
      <c r="S60" s="209"/>
      <c r="T60" s="198"/>
      <c r="U60" s="198"/>
      <c r="V60" s="198"/>
      <c r="W60" s="198">
        <v>0.2</v>
      </c>
      <c r="X60" s="209"/>
      <c r="Y60" s="198">
        <v>0.2</v>
      </c>
      <c r="Z60" s="198"/>
      <c r="AA60" s="209">
        <v>0.2</v>
      </c>
      <c r="AB60" s="198"/>
      <c r="AC60" s="198">
        <v>0.2</v>
      </c>
      <c r="AD60" s="209">
        <v>0.2</v>
      </c>
      <c r="AE60" s="233" t="s">
        <v>1094</v>
      </c>
      <c r="AF60" s="209">
        <v>0.2</v>
      </c>
      <c r="AG60" s="209">
        <f>+'Mayo 2017'!AG60+'Junio 2017'!AF60+'Julio 2017'!AF60+'Agosto 2017'!AF60+'Septiembre 2017'!AF60+'Octubre 2017'!AF60+'Noviembre 2017'!AF60+AF60</f>
        <v>1</v>
      </c>
      <c r="AH60" s="213" t="s">
        <v>1099</v>
      </c>
    </row>
    <row r="61" spans="2:34" ht="101.25" x14ac:dyDescent="0.25">
      <c r="B61" s="233" t="s">
        <v>64</v>
      </c>
      <c r="C61" s="233" t="s">
        <v>65</v>
      </c>
      <c r="D61" s="233" t="s">
        <v>66</v>
      </c>
      <c r="E61" s="233" t="s">
        <v>67</v>
      </c>
      <c r="F61" s="233" t="s">
        <v>68</v>
      </c>
      <c r="G61" s="233" t="s">
        <v>314</v>
      </c>
      <c r="H61" s="233" t="s">
        <v>81</v>
      </c>
      <c r="I61" s="233" t="s">
        <v>319</v>
      </c>
      <c r="J61" s="233" t="s">
        <v>178</v>
      </c>
      <c r="K61" s="173" t="s">
        <v>179</v>
      </c>
      <c r="L61" s="173" t="s">
        <v>408</v>
      </c>
      <c r="M61" s="233" t="s">
        <v>53</v>
      </c>
      <c r="N61" s="160">
        <v>42781</v>
      </c>
      <c r="O61" s="160">
        <v>43100</v>
      </c>
      <c r="P61" s="173" t="s">
        <v>177</v>
      </c>
      <c r="Q61" s="173" t="s">
        <v>180</v>
      </c>
      <c r="R61" s="198">
        <v>0.02</v>
      </c>
      <c r="S61" s="209"/>
      <c r="T61" s="198">
        <v>0.2</v>
      </c>
      <c r="U61" s="198"/>
      <c r="V61" s="198">
        <v>0.2</v>
      </c>
      <c r="W61" s="198"/>
      <c r="X61" s="209"/>
      <c r="Y61" s="198">
        <v>0.2</v>
      </c>
      <c r="Z61" s="198"/>
      <c r="AA61" s="209"/>
      <c r="AB61" s="198">
        <v>0.2</v>
      </c>
      <c r="AC61" s="198"/>
      <c r="AD61" s="209">
        <v>0.2</v>
      </c>
      <c r="AE61" s="233" t="s">
        <v>1094</v>
      </c>
      <c r="AF61" s="209">
        <v>0.19</v>
      </c>
      <c r="AG61" s="209">
        <f>+'Mayo 2017'!AG61+'Junio 2017'!AF61+'Julio 2017'!AF61+'Agosto 2017'!AF61+'Septiembre 2017'!AF61+'Octubre 2017'!AF61+'Noviembre 2017'!AF61+AF61</f>
        <v>1.19</v>
      </c>
      <c r="AH61" s="213" t="s">
        <v>1100</v>
      </c>
    </row>
    <row r="62" spans="2:34" ht="90" x14ac:dyDescent="0.25">
      <c r="B62" s="233" t="s">
        <v>64</v>
      </c>
      <c r="C62" s="233" t="s">
        <v>65</v>
      </c>
      <c r="D62" s="233" t="s">
        <v>66</v>
      </c>
      <c r="E62" s="233" t="s">
        <v>67</v>
      </c>
      <c r="F62" s="233" t="s">
        <v>68</v>
      </c>
      <c r="G62" s="233" t="s">
        <v>314</v>
      </c>
      <c r="H62" s="233" t="s">
        <v>81</v>
      </c>
      <c r="I62" s="233" t="s">
        <v>319</v>
      </c>
      <c r="J62" s="233" t="s">
        <v>181</v>
      </c>
      <c r="K62" s="173" t="s">
        <v>320</v>
      </c>
      <c r="L62" s="173" t="s">
        <v>408</v>
      </c>
      <c r="M62" s="233" t="s">
        <v>53</v>
      </c>
      <c r="N62" s="160">
        <v>42781</v>
      </c>
      <c r="O62" s="160">
        <v>43100</v>
      </c>
      <c r="P62" s="173" t="s">
        <v>177</v>
      </c>
      <c r="Q62" s="173" t="s">
        <v>180</v>
      </c>
      <c r="R62" s="198">
        <v>0.02</v>
      </c>
      <c r="S62" s="209"/>
      <c r="T62" s="198">
        <v>0.2</v>
      </c>
      <c r="U62" s="198"/>
      <c r="V62" s="198">
        <v>0.2</v>
      </c>
      <c r="W62" s="198"/>
      <c r="X62" s="209"/>
      <c r="Y62" s="198">
        <v>0.2</v>
      </c>
      <c r="Z62" s="198"/>
      <c r="AA62" s="209"/>
      <c r="AB62" s="198">
        <v>0.2</v>
      </c>
      <c r="AC62" s="198"/>
      <c r="AD62" s="209">
        <v>0.2</v>
      </c>
      <c r="AE62" s="233" t="s">
        <v>1094</v>
      </c>
      <c r="AF62" s="209">
        <v>0.16</v>
      </c>
      <c r="AG62" s="209">
        <f>+'Mayo 2017'!AG62+'Junio 2017'!AF62+'Julio 2017'!AF62+'Agosto 2017'!AF62+'Septiembre 2017'!AF62+'Octubre 2017'!AF62+'Noviembre 2017'!AF62+AF62</f>
        <v>1.1599999999999999</v>
      </c>
      <c r="AH62" s="213" t="s">
        <v>1101</v>
      </c>
    </row>
    <row r="63" spans="2:34" ht="56.25" x14ac:dyDescent="0.25">
      <c r="B63" s="233" t="s">
        <v>64</v>
      </c>
      <c r="C63" s="233" t="s">
        <v>65</v>
      </c>
      <c r="D63" s="233" t="s">
        <v>66</v>
      </c>
      <c r="E63" s="233" t="s">
        <v>67</v>
      </c>
      <c r="F63" s="233" t="s">
        <v>74</v>
      </c>
      <c r="G63" s="233" t="s">
        <v>314</v>
      </c>
      <c r="H63" s="233" t="s">
        <v>81</v>
      </c>
      <c r="I63" s="233" t="s">
        <v>319</v>
      </c>
      <c r="J63" s="233" t="s">
        <v>182</v>
      </c>
      <c r="K63" s="173" t="s">
        <v>183</v>
      </c>
      <c r="L63" s="173" t="s">
        <v>409</v>
      </c>
      <c r="M63" s="233" t="s">
        <v>53</v>
      </c>
      <c r="N63" s="160">
        <v>42795</v>
      </c>
      <c r="O63" s="160">
        <v>42978</v>
      </c>
      <c r="P63" s="173" t="s">
        <v>71</v>
      </c>
      <c r="Q63" s="173" t="s">
        <v>180</v>
      </c>
      <c r="R63" s="198">
        <v>0.01</v>
      </c>
      <c r="S63" s="209"/>
      <c r="T63" s="198"/>
      <c r="U63" s="198">
        <v>0.2</v>
      </c>
      <c r="V63" s="198"/>
      <c r="W63" s="198">
        <v>0.3</v>
      </c>
      <c r="X63" s="209"/>
      <c r="Y63" s="198">
        <v>0.3</v>
      </c>
      <c r="Z63" s="198">
        <v>0.2</v>
      </c>
      <c r="AA63" s="209"/>
      <c r="AB63" s="198"/>
      <c r="AC63" s="198"/>
      <c r="AD63" s="209"/>
      <c r="AE63" s="233" t="s">
        <v>1094</v>
      </c>
      <c r="AF63" s="209">
        <v>0.2</v>
      </c>
      <c r="AG63" s="209">
        <f>+'Mayo 2017'!AG63+'Junio 2017'!AF63+'Julio 2017'!AF63+'Agosto 2017'!AF63+'Septiembre 2017'!AF63+'Octubre 2017'!AF63+'Noviembre 2017'!AF63+AF63</f>
        <v>1</v>
      </c>
      <c r="AH63" s="213" t="s">
        <v>1102</v>
      </c>
    </row>
    <row r="64" spans="2:34" ht="90" x14ac:dyDescent="0.25">
      <c r="B64" s="233" t="s">
        <v>64</v>
      </c>
      <c r="C64" s="233" t="s">
        <v>65</v>
      </c>
      <c r="D64" s="233" t="s">
        <v>66</v>
      </c>
      <c r="E64" s="233" t="s">
        <v>67</v>
      </c>
      <c r="F64" s="233" t="s">
        <v>68</v>
      </c>
      <c r="G64" s="233" t="s">
        <v>314</v>
      </c>
      <c r="H64" s="233" t="s">
        <v>81</v>
      </c>
      <c r="I64" s="233" t="s">
        <v>321</v>
      </c>
      <c r="J64" s="233" t="s">
        <v>184</v>
      </c>
      <c r="K64" s="173" t="s">
        <v>185</v>
      </c>
      <c r="L64" s="173" t="s">
        <v>186</v>
      </c>
      <c r="M64" s="233" t="s">
        <v>53</v>
      </c>
      <c r="N64" s="160">
        <v>42857</v>
      </c>
      <c r="O64" s="160">
        <v>43100</v>
      </c>
      <c r="P64" s="173" t="s">
        <v>88</v>
      </c>
      <c r="Q64" s="173" t="s">
        <v>88</v>
      </c>
      <c r="R64" s="198">
        <v>0.01</v>
      </c>
      <c r="S64" s="209"/>
      <c r="T64" s="198"/>
      <c r="U64" s="198">
        <v>0.1</v>
      </c>
      <c r="V64" s="198">
        <v>0.1</v>
      </c>
      <c r="W64" s="198">
        <v>0.1</v>
      </c>
      <c r="X64" s="209">
        <v>0.1</v>
      </c>
      <c r="Y64" s="198">
        <v>0.1</v>
      </c>
      <c r="Z64" s="198">
        <v>0.1</v>
      </c>
      <c r="AA64" s="209">
        <v>0.1</v>
      </c>
      <c r="AB64" s="198">
        <v>0.1</v>
      </c>
      <c r="AC64" s="198">
        <v>0.1</v>
      </c>
      <c r="AD64" s="209">
        <v>0.1</v>
      </c>
      <c r="AE64" s="233" t="s">
        <v>1094</v>
      </c>
      <c r="AF64" s="209">
        <v>0.08</v>
      </c>
      <c r="AG64" s="209">
        <f>+'Mayo 2017'!AG64+'Junio 2017'!AF64+'Julio 2017'!AF64+'Agosto 2017'!AF64+'Septiembre 2017'!AF64+'Octubre 2017'!AF64+'Noviembre 2017'!AF64+AF64</f>
        <v>0.88</v>
      </c>
      <c r="AH64" s="214" t="s">
        <v>1103</v>
      </c>
    </row>
    <row r="65" spans="2:34" ht="45" x14ac:dyDescent="0.25">
      <c r="B65" s="233" t="s">
        <v>64</v>
      </c>
      <c r="C65" s="233" t="s">
        <v>65</v>
      </c>
      <c r="D65" s="233" t="s">
        <v>66</v>
      </c>
      <c r="E65" s="233" t="s">
        <v>67</v>
      </c>
      <c r="F65" s="233" t="s">
        <v>68</v>
      </c>
      <c r="G65" s="233" t="s">
        <v>314</v>
      </c>
      <c r="H65" s="233" t="s">
        <v>81</v>
      </c>
      <c r="I65" s="233" t="s">
        <v>321</v>
      </c>
      <c r="J65" s="233" t="s">
        <v>184</v>
      </c>
      <c r="K65" s="173" t="s">
        <v>187</v>
      </c>
      <c r="L65" s="173" t="s">
        <v>188</v>
      </c>
      <c r="M65" s="233" t="s">
        <v>53</v>
      </c>
      <c r="N65" s="160">
        <v>42857</v>
      </c>
      <c r="O65" s="160">
        <v>43100</v>
      </c>
      <c r="P65" s="173" t="s">
        <v>189</v>
      </c>
      <c r="Q65" s="173" t="s">
        <v>88</v>
      </c>
      <c r="R65" s="198">
        <v>0.01</v>
      </c>
      <c r="S65" s="209"/>
      <c r="T65" s="198"/>
      <c r="U65" s="198"/>
      <c r="V65" s="198"/>
      <c r="W65" s="198">
        <v>0.05</v>
      </c>
      <c r="X65" s="209">
        <v>0.08</v>
      </c>
      <c r="Y65" s="198">
        <v>0.1</v>
      </c>
      <c r="Z65" s="198">
        <v>0.14299999999999999</v>
      </c>
      <c r="AA65" s="209">
        <v>0.14599999999999999</v>
      </c>
      <c r="AB65" s="198">
        <v>0.183</v>
      </c>
      <c r="AC65" s="198">
        <v>0.193</v>
      </c>
      <c r="AD65" s="209">
        <v>0.1</v>
      </c>
      <c r="AE65" s="233" t="s">
        <v>1094</v>
      </c>
      <c r="AF65" s="209">
        <v>0.06</v>
      </c>
      <c r="AG65" s="209">
        <f>+'Mayo 2017'!AG65+'Junio 2017'!AF65+'Julio 2017'!AF65+'Agosto 2017'!AF65+'Septiembre 2017'!AF65+'Octubre 2017'!AF65+'Noviembre 2017'!AF65+AF65</f>
        <v>0.90000000000000013</v>
      </c>
      <c r="AH65" s="214" t="s">
        <v>1104</v>
      </c>
    </row>
    <row r="66" spans="2:34" ht="45" x14ac:dyDescent="0.25">
      <c r="B66" s="233" t="s">
        <v>64</v>
      </c>
      <c r="C66" s="233" t="s">
        <v>65</v>
      </c>
      <c r="D66" s="233" t="s">
        <v>66</v>
      </c>
      <c r="E66" s="233" t="s">
        <v>67</v>
      </c>
      <c r="F66" s="233" t="s">
        <v>68</v>
      </c>
      <c r="G66" s="233" t="s">
        <v>314</v>
      </c>
      <c r="H66" s="233" t="s">
        <v>81</v>
      </c>
      <c r="I66" s="233" t="s">
        <v>321</v>
      </c>
      <c r="J66" s="233" t="s">
        <v>190</v>
      </c>
      <c r="K66" s="173" t="s">
        <v>191</v>
      </c>
      <c r="L66" s="173" t="s">
        <v>192</v>
      </c>
      <c r="M66" s="233" t="s">
        <v>53</v>
      </c>
      <c r="N66" s="160">
        <v>42795</v>
      </c>
      <c r="O66" s="160">
        <v>42978</v>
      </c>
      <c r="P66" s="173" t="s">
        <v>88</v>
      </c>
      <c r="Q66" s="173" t="s">
        <v>88</v>
      </c>
      <c r="R66" s="198">
        <v>0.01</v>
      </c>
      <c r="S66" s="209"/>
      <c r="T66" s="198"/>
      <c r="U66" s="198">
        <v>0.05</v>
      </c>
      <c r="V66" s="198">
        <v>0.19</v>
      </c>
      <c r="W66" s="198"/>
      <c r="X66" s="209">
        <v>0.19</v>
      </c>
      <c r="Y66" s="198">
        <v>0.19</v>
      </c>
      <c r="Z66" s="198">
        <v>0.19</v>
      </c>
      <c r="AA66" s="209"/>
      <c r="AB66" s="198"/>
      <c r="AC66" s="198"/>
      <c r="AD66" s="209"/>
      <c r="AE66" s="233" t="s">
        <v>1094</v>
      </c>
      <c r="AF66" s="209">
        <v>0</v>
      </c>
      <c r="AG66" s="209">
        <f>+'Mayo 2017'!AG66+'Junio 2017'!AF66+'Julio 2017'!AF66+'Agosto 2017'!AF66+'Septiembre 2017'!AF66+'Octubre 2017'!AF66+'Noviembre 2017'!AF66+AF66</f>
        <v>1</v>
      </c>
      <c r="AH66" s="215" t="s">
        <v>1105</v>
      </c>
    </row>
    <row r="67" spans="2:34" ht="45" x14ac:dyDescent="0.25">
      <c r="B67" s="233" t="s">
        <v>64</v>
      </c>
      <c r="C67" s="233" t="s">
        <v>65</v>
      </c>
      <c r="D67" s="233" t="s">
        <v>66</v>
      </c>
      <c r="E67" s="233" t="s">
        <v>67</v>
      </c>
      <c r="F67" s="233" t="s">
        <v>72</v>
      </c>
      <c r="G67" s="233" t="s">
        <v>314</v>
      </c>
      <c r="H67" s="233" t="s">
        <v>81</v>
      </c>
      <c r="I67" s="233" t="s">
        <v>316</v>
      </c>
      <c r="J67" s="233" t="s">
        <v>193</v>
      </c>
      <c r="K67" s="173" t="s">
        <v>194</v>
      </c>
      <c r="L67" s="173" t="s">
        <v>195</v>
      </c>
      <c r="M67" s="233" t="s">
        <v>53</v>
      </c>
      <c r="N67" s="160">
        <v>42758</v>
      </c>
      <c r="O67" s="160">
        <v>42825</v>
      </c>
      <c r="P67" s="173" t="s">
        <v>177</v>
      </c>
      <c r="Q67" s="173" t="s">
        <v>88</v>
      </c>
      <c r="R67" s="198">
        <v>0.03</v>
      </c>
      <c r="S67" s="209">
        <v>0.15</v>
      </c>
      <c r="T67" s="198">
        <v>0.45</v>
      </c>
      <c r="U67" s="198">
        <v>0.4</v>
      </c>
      <c r="V67" s="198"/>
      <c r="W67" s="198"/>
      <c r="X67" s="209"/>
      <c r="Y67" s="198"/>
      <c r="Z67" s="198"/>
      <c r="AA67" s="209"/>
      <c r="AB67" s="198"/>
      <c r="AC67" s="198"/>
      <c r="AD67" s="209"/>
      <c r="AE67" s="233" t="s">
        <v>1094</v>
      </c>
      <c r="AF67" s="209">
        <v>0</v>
      </c>
      <c r="AG67" s="209">
        <f>+'Mayo 2017'!AG67+'Junio 2017'!AF67+'Julio 2017'!AF67+'Agosto 2017'!AF67+'Septiembre 2017'!AF67+'Octubre 2017'!AF67+'Noviembre 2017'!AF67+AF67</f>
        <v>1</v>
      </c>
      <c r="AH67" s="216" t="s">
        <v>1106</v>
      </c>
    </row>
    <row r="68" spans="2:34" ht="56.25" x14ac:dyDescent="0.25">
      <c r="B68" s="233" t="s">
        <v>64</v>
      </c>
      <c r="C68" s="233" t="s">
        <v>65</v>
      </c>
      <c r="D68" s="233" t="s">
        <v>66</v>
      </c>
      <c r="E68" s="233" t="s">
        <v>67</v>
      </c>
      <c r="F68" s="233" t="s">
        <v>72</v>
      </c>
      <c r="G68" s="233" t="s">
        <v>314</v>
      </c>
      <c r="H68" s="233" t="s">
        <v>81</v>
      </c>
      <c r="I68" s="233" t="s">
        <v>316</v>
      </c>
      <c r="J68" s="233" t="s">
        <v>196</v>
      </c>
      <c r="K68" s="173" t="s">
        <v>197</v>
      </c>
      <c r="L68" s="173" t="s">
        <v>198</v>
      </c>
      <c r="M68" s="233" t="s">
        <v>53</v>
      </c>
      <c r="N68" s="160">
        <v>42826</v>
      </c>
      <c r="O68" s="160">
        <v>43100</v>
      </c>
      <c r="P68" s="173" t="s">
        <v>199</v>
      </c>
      <c r="Q68" s="173" t="s">
        <v>88</v>
      </c>
      <c r="R68" s="198">
        <v>0.03</v>
      </c>
      <c r="S68" s="209"/>
      <c r="T68" s="198"/>
      <c r="U68" s="198"/>
      <c r="V68" s="198">
        <v>0.05</v>
      </c>
      <c r="W68" s="198">
        <v>0.08</v>
      </c>
      <c r="X68" s="209">
        <v>0.12</v>
      </c>
      <c r="Y68" s="198">
        <v>0.12</v>
      </c>
      <c r="Z68" s="198">
        <v>0.12</v>
      </c>
      <c r="AA68" s="209">
        <v>0.12</v>
      </c>
      <c r="AB68" s="198">
        <v>0.13</v>
      </c>
      <c r="AC68" s="198">
        <v>0.14000000000000001</v>
      </c>
      <c r="AD68" s="209">
        <v>0.12</v>
      </c>
      <c r="AE68" s="233" t="s">
        <v>1094</v>
      </c>
      <c r="AF68" s="209">
        <v>0.13</v>
      </c>
      <c r="AG68" s="209">
        <f>+'Mayo 2017'!AG68+'Junio 2017'!AF68+'Julio 2017'!AF68+'Agosto 2017'!AF68+'Septiembre 2017'!AF68+'Octubre 2017'!AF68+'Noviembre 2017'!AF68+AF68</f>
        <v>1</v>
      </c>
      <c r="AH68" s="213" t="s">
        <v>1107</v>
      </c>
    </row>
    <row r="69" spans="2:34" ht="45" x14ac:dyDescent="0.25">
      <c r="B69" s="233" t="s">
        <v>64</v>
      </c>
      <c r="C69" s="233" t="s">
        <v>65</v>
      </c>
      <c r="D69" s="233" t="s">
        <v>66</v>
      </c>
      <c r="E69" s="233" t="s">
        <v>67</v>
      </c>
      <c r="F69" s="233" t="s">
        <v>68</v>
      </c>
      <c r="G69" s="233" t="s">
        <v>314</v>
      </c>
      <c r="H69" s="233" t="s">
        <v>81</v>
      </c>
      <c r="I69" s="233" t="s">
        <v>316</v>
      </c>
      <c r="J69" s="233" t="s">
        <v>196</v>
      </c>
      <c r="K69" s="173" t="s">
        <v>708</v>
      </c>
      <c r="L69" s="173" t="s">
        <v>201</v>
      </c>
      <c r="M69" s="233" t="s">
        <v>53</v>
      </c>
      <c r="N69" s="160">
        <v>42795</v>
      </c>
      <c r="O69" s="160">
        <v>43069</v>
      </c>
      <c r="P69" s="173" t="s">
        <v>88</v>
      </c>
      <c r="Q69" s="173"/>
      <c r="R69" s="198">
        <v>0.01</v>
      </c>
      <c r="S69" s="209"/>
      <c r="T69" s="198"/>
      <c r="U69" s="198">
        <v>0.05</v>
      </c>
      <c r="V69" s="198">
        <v>0.06</v>
      </c>
      <c r="W69" s="198">
        <v>0.08</v>
      </c>
      <c r="X69" s="209">
        <v>0.12</v>
      </c>
      <c r="Y69" s="198"/>
      <c r="Z69" s="198">
        <v>0.12</v>
      </c>
      <c r="AA69" s="209">
        <v>0.15</v>
      </c>
      <c r="AB69" s="198">
        <v>0.17</v>
      </c>
      <c r="AC69" s="198">
        <v>0.25</v>
      </c>
      <c r="AD69" s="209"/>
      <c r="AE69" s="233" t="s">
        <v>1094</v>
      </c>
      <c r="AF69" s="209">
        <v>0.08</v>
      </c>
      <c r="AG69" s="209">
        <f>+'Mayo 2017'!AG69+'Junio 2017'!AF69+'Julio 2017'!AF69+'Agosto 2017'!AF69+'Septiembre 2017'!AF69+'Octubre 2017'!AF69+'Noviembre 2017'!AF69+AF69</f>
        <v>1</v>
      </c>
      <c r="AH69" s="213" t="s">
        <v>1108</v>
      </c>
    </row>
    <row r="70" spans="2:34" ht="45" x14ac:dyDescent="0.25">
      <c r="B70" s="233" t="s">
        <v>64</v>
      </c>
      <c r="C70" s="233" t="s">
        <v>65</v>
      </c>
      <c r="D70" s="233" t="s">
        <v>66</v>
      </c>
      <c r="E70" s="233" t="s">
        <v>67</v>
      </c>
      <c r="F70" s="233" t="s">
        <v>74</v>
      </c>
      <c r="G70" s="233" t="s">
        <v>314</v>
      </c>
      <c r="H70" s="233" t="s">
        <v>81</v>
      </c>
      <c r="I70" s="233" t="s">
        <v>316</v>
      </c>
      <c r="J70" s="233" t="s">
        <v>202</v>
      </c>
      <c r="K70" s="173" t="s">
        <v>203</v>
      </c>
      <c r="L70" s="173" t="s">
        <v>204</v>
      </c>
      <c r="M70" s="233" t="s">
        <v>53</v>
      </c>
      <c r="N70" s="160">
        <v>42826</v>
      </c>
      <c r="O70" s="160">
        <v>43100</v>
      </c>
      <c r="P70" s="173" t="s">
        <v>189</v>
      </c>
      <c r="Q70" s="173" t="s">
        <v>88</v>
      </c>
      <c r="R70" s="198">
        <v>0.01</v>
      </c>
      <c r="S70" s="209"/>
      <c r="T70" s="198"/>
      <c r="U70" s="198"/>
      <c r="V70" s="198">
        <v>0.11</v>
      </c>
      <c r="W70" s="198">
        <v>0.11</v>
      </c>
      <c r="X70" s="209">
        <v>0.11</v>
      </c>
      <c r="Y70" s="198">
        <v>0.11</v>
      </c>
      <c r="Z70" s="198">
        <v>0.11</v>
      </c>
      <c r="AA70" s="209">
        <v>0.11</v>
      </c>
      <c r="AB70" s="198">
        <v>0.11</v>
      </c>
      <c r="AC70" s="198">
        <v>0.11</v>
      </c>
      <c r="AD70" s="209">
        <v>0.12</v>
      </c>
      <c r="AE70" s="233" t="s">
        <v>1094</v>
      </c>
      <c r="AF70" s="209">
        <v>0.11</v>
      </c>
      <c r="AG70" s="209">
        <f>+'Mayo 2017'!AG70+'Junio 2017'!AF70+'Julio 2017'!AF70+'Agosto 2017'!AF70+'Septiembre 2017'!AF70+'Octubre 2017'!AF70+'Noviembre 2017'!AF70+AF70</f>
        <v>0.99</v>
      </c>
      <c r="AH70" s="219" t="s">
        <v>1109</v>
      </c>
    </row>
    <row r="71" spans="2:34" ht="45" x14ac:dyDescent="0.25">
      <c r="B71" s="233" t="s">
        <v>64</v>
      </c>
      <c r="C71" s="233" t="s">
        <v>65</v>
      </c>
      <c r="D71" s="233" t="s">
        <v>66</v>
      </c>
      <c r="E71" s="233" t="s">
        <v>67</v>
      </c>
      <c r="F71" s="233" t="s">
        <v>74</v>
      </c>
      <c r="G71" s="233" t="s">
        <v>314</v>
      </c>
      <c r="H71" s="233" t="s">
        <v>81</v>
      </c>
      <c r="I71" s="233" t="s">
        <v>316</v>
      </c>
      <c r="J71" s="233" t="s">
        <v>202</v>
      </c>
      <c r="K71" s="173" t="s">
        <v>205</v>
      </c>
      <c r="L71" s="173" t="s">
        <v>201</v>
      </c>
      <c r="M71" s="233" t="s">
        <v>53</v>
      </c>
      <c r="N71" s="160">
        <v>42826</v>
      </c>
      <c r="O71" s="160">
        <v>42916</v>
      </c>
      <c r="P71" s="173"/>
      <c r="Q71" s="173"/>
      <c r="R71" s="198">
        <v>0.03</v>
      </c>
      <c r="S71" s="209"/>
      <c r="T71" s="198"/>
      <c r="U71" s="198"/>
      <c r="V71" s="198">
        <v>0.3</v>
      </c>
      <c r="W71" s="198">
        <v>0.3</v>
      </c>
      <c r="X71" s="209">
        <v>0.4</v>
      </c>
      <c r="Y71" s="198"/>
      <c r="Z71" s="198"/>
      <c r="AA71" s="209"/>
      <c r="AB71" s="198"/>
      <c r="AC71" s="198"/>
      <c r="AD71" s="209"/>
      <c r="AE71" s="233" t="s">
        <v>1094</v>
      </c>
      <c r="AF71" s="209">
        <v>0</v>
      </c>
      <c r="AG71" s="209">
        <f>+'Mayo 2017'!AG71+'Junio 2017'!AF71+'Julio 2017'!AF71+'Agosto 2017'!AF71+'Septiembre 2017'!AF71+'Octubre 2017'!AF71+'Noviembre 2017'!AF71+AF71</f>
        <v>1</v>
      </c>
      <c r="AH71" s="215" t="s">
        <v>1110</v>
      </c>
    </row>
    <row r="72" spans="2:34" ht="45" x14ac:dyDescent="0.25">
      <c r="B72" s="233" t="s">
        <v>64</v>
      </c>
      <c r="C72" s="233" t="s">
        <v>65</v>
      </c>
      <c r="D72" s="233" t="s">
        <v>66</v>
      </c>
      <c r="E72" s="233" t="s">
        <v>67</v>
      </c>
      <c r="F72" s="233" t="s">
        <v>74</v>
      </c>
      <c r="G72" s="233" t="s">
        <v>314</v>
      </c>
      <c r="H72" s="233" t="s">
        <v>81</v>
      </c>
      <c r="I72" s="233" t="s">
        <v>316</v>
      </c>
      <c r="J72" s="233" t="s">
        <v>202</v>
      </c>
      <c r="K72" s="173" t="s">
        <v>206</v>
      </c>
      <c r="L72" s="173" t="s">
        <v>207</v>
      </c>
      <c r="M72" s="233" t="s">
        <v>53</v>
      </c>
      <c r="N72" s="160">
        <v>42917</v>
      </c>
      <c r="O72" s="160">
        <v>43100</v>
      </c>
      <c r="P72" s="173"/>
      <c r="Q72" s="173"/>
      <c r="R72" s="198">
        <v>0.02</v>
      </c>
      <c r="S72" s="209"/>
      <c r="T72" s="198"/>
      <c r="U72" s="198"/>
      <c r="V72" s="198"/>
      <c r="W72" s="198"/>
      <c r="X72" s="209"/>
      <c r="Y72" s="198">
        <v>0.16</v>
      </c>
      <c r="Z72" s="198">
        <v>0.17</v>
      </c>
      <c r="AA72" s="209">
        <v>0.16</v>
      </c>
      <c r="AB72" s="198">
        <v>0.17</v>
      </c>
      <c r="AC72" s="198">
        <v>0.17</v>
      </c>
      <c r="AD72" s="209">
        <v>0.17</v>
      </c>
      <c r="AE72" s="233" t="s">
        <v>1094</v>
      </c>
      <c r="AF72" s="209">
        <v>0</v>
      </c>
      <c r="AG72" s="209">
        <f>+'Mayo 2017'!AG72+'Junio 2017'!AF72+'Julio 2017'!AF72+'Agosto 2017'!AF72+'Septiembre 2017'!AF72+'Octubre 2017'!AF72+'Noviembre 2017'!AF72+AF72</f>
        <v>1</v>
      </c>
      <c r="AH72" s="215" t="s">
        <v>1110</v>
      </c>
    </row>
    <row r="73" spans="2:34" ht="90" x14ac:dyDescent="0.25">
      <c r="B73" s="233" t="s">
        <v>64</v>
      </c>
      <c r="C73" s="233" t="s">
        <v>65</v>
      </c>
      <c r="D73" s="233" t="s">
        <v>66</v>
      </c>
      <c r="E73" s="233" t="s">
        <v>67</v>
      </c>
      <c r="F73" s="233" t="s">
        <v>68</v>
      </c>
      <c r="G73" s="233" t="s">
        <v>314</v>
      </c>
      <c r="H73" s="233" t="s">
        <v>81</v>
      </c>
      <c r="I73" s="233" t="s">
        <v>316</v>
      </c>
      <c r="J73" s="233" t="s">
        <v>208</v>
      </c>
      <c r="K73" s="173" t="s">
        <v>211</v>
      </c>
      <c r="L73" s="173" t="s">
        <v>209</v>
      </c>
      <c r="M73" s="233" t="s">
        <v>53</v>
      </c>
      <c r="N73" s="160">
        <v>42736</v>
      </c>
      <c r="O73" s="160">
        <v>43099</v>
      </c>
      <c r="P73" s="173" t="s">
        <v>212</v>
      </c>
      <c r="Q73" s="173" t="s">
        <v>88</v>
      </c>
      <c r="R73" s="198">
        <v>0.02</v>
      </c>
      <c r="S73" s="209">
        <v>0.08</v>
      </c>
      <c r="T73" s="198">
        <v>0.08</v>
      </c>
      <c r="U73" s="198">
        <v>0.08</v>
      </c>
      <c r="V73" s="198">
        <v>0.09</v>
      </c>
      <c r="W73" s="198">
        <v>0.08</v>
      </c>
      <c r="X73" s="209">
        <v>0.08</v>
      </c>
      <c r="Y73" s="198">
        <v>0.08</v>
      </c>
      <c r="Z73" s="198">
        <v>0.09</v>
      </c>
      <c r="AA73" s="209">
        <v>0.08</v>
      </c>
      <c r="AB73" s="198">
        <v>0.09</v>
      </c>
      <c r="AC73" s="198">
        <v>0.08</v>
      </c>
      <c r="AD73" s="209">
        <v>0.09</v>
      </c>
      <c r="AE73" s="233" t="s">
        <v>1094</v>
      </c>
      <c r="AF73" s="209">
        <v>0.02</v>
      </c>
      <c r="AG73" s="209">
        <f>+'Mayo 2017'!AG73+'Junio 2017'!AF73+'Julio 2017'!AF73+'Agosto 2017'!AF73+'Septiembre 2017'!AF73+'Octubre 2017'!AF73+'Noviembre 2017'!AF73+AF73</f>
        <v>1</v>
      </c>
      <c r="AH73" s="213" t="s">
        <v>1111</v>
      </c>
    </row>
    <row r="74" spans="2:34" ht="45" x14ac:dyDescent="0.25">
      <c r="B74" s="233" t="s">
        <v>64</v>
      </c>
      <c r="C74" s="233" t="s">
        <v>65</v>
      </c>
      <c r="D74" s="233" t="s">
        <v>66</v>
      </c>
      <c r="E74" s="233" t="s">
        <v>67</v>
      </c>
      <c r="F74" s="233" t="s">
        <v>68</v>
      </c>
      <c r="G74" s="233" t="s">
        <v>314</v>
      </c>
      <c r="H74" s="233" t="s">
        <v>81</v>
      </c>
      <c r="I74" s="233" t="s">
        <v>316</v>
      </c>
      <c r="J74" s="233" t="s">
        <v>208</v>
      </c>
      <c r="K74" s="173" t="s">
        <v>210</v>
      </c>
      <c r="L74" s="173"/>
      <c r="M74" s="233" t="s">
        <v>53</v>
      </c>
      <c r="N74" s="160">
        <v>42736</v>
      </c>
      <c r="O74" s="160">
        <v>42916</v>
      </c>
      <c r="P74" s="173" t="s">
        <v>177</v>
      </c>
      <c r="Q74" s="173"/>
      <c r="R74" s="198">
        <v>0.02</v>
      </c>
      <c r="S74" s="209">
        <v>0.17</v>
      </c>
      <c r="T74" s="198">
        <v>0.16</v>
      </c>
      <c r="U74" s="198">
        <v>0.17</v>
      </c>
      <c r="V74" s="198">
        <v>0.17</v>
      </c>
      <c r="W74" s="198">
        <v>0.16</v>
      </c>
      <c r="X74" s="209">
        <v>0.17</v>
      </c>
      <c r="Y74" s="198"/>
      <c r="Z74" s="198"/>
      <c r="AA74" s="209"/>
      <c r="AB74" s="198"/>
      <c r="AC74" s="198"/>
      <c r="AD74" s="209"/>
      <c r="AE74" s="233" t="s">
        <v>1094</v>
      </c>
      <c r="AF74" s="209">
        <v>0</v>
      </c>
      <c r="AG74" s="209">
        <f>+'Mayo 2017'!AG74+'Junio 2017'!AF74+'Julio 2017'!AF74+'Agosto 2017'!AF74+'Septiembre 2017'!AF74+'Octubre 2017'!AF74+'Noviembre 2017'!AF74+AF74</f>
        <v>1</v>
      </c>
      <c r="AH74" s="215" t="s">
        <v>1112</v>
      </c>
    </row>
    <row r="75" spans="2:34" ht="225" x14ac:dyDescent="0.2">
      <c r="B75" s="233" t="s">
        <v>64</v>
      </c>
      <c r="C75" s="233" t="s">
        <v>65</v>
      </c>
      <c r="D75" s="233" t="s">
        <v>66</v>
      </c>
      <c r="E75" s="233" t="s">
        <v>67</v>
      </c>
      <c r="F75" s="233" t="s">
        <v>68</v>
      </c>
      <c r="G75" s="233" t="s">
        <v>314</v>
      </c>
      <c r="H75" s="233" t="s">
        <v>81</v>
      </c>
      <c r="I75" s="233" t="s">
        <v>678</v>
      </c>
      <c r="J75" s="120" t="s">
        <v>433</v>
      </c>
      <c r="K75" s="173" t="s">
        <v>341</v>
      </c>
      <c r="L75" s="173" t="s">
        <v>342</v>
      </c>
      <c r="M75" s="233" t="s">
        <v>45</v>
      </c>
      <c r="N75" s="160" t="s">
        <v>343</v>
      </c>
      <c r="O75" s="160" t="s">
        <v>344</v>
      </c>
      <c r="P75" s="173" t="s">
        <v>345</v>
      </c>
      <c r="Q75" s="173" t="s">
        <v>478</v>
      </c>
      <c r="R75" s="198">
        <v>0.03</v>
      </c>
      <c r="S75" s="209"/>
      <c r="T75" s="198"/>
      <c r="U75" s="198"/>
      <c r="V75" s="198">
        <v>0.2</v>
      </c>
      <c r="W75" s="198"/>
      <c r="X75" s="209"/>
      <c r="Y75" s="198">
        <v>0.2</v>
      </c>
      <c r="Z75" s="198"/>
      <c r="AA75" s="209"/>
      <c r="AB75" s="198"/>
      <c r="AC75" s="198"/>
      <c r="AD75" s="209">
        <v>0.6</v>
      </c>
      <c r="AE75" s="233" t="s">
        <v>1094</v>
      </c>
      <c r="AF75" s="209">
        <v>0.1</v>
      </c>
      <c r="AG75" s="209">
        <f>+'Mayo 2017'!AG75+'Junio 2017'!AF75+'Julio 2017'!AF75+'Agosto 2017'!AF75+'Septiembre 2017'!AF75+'Octubre 2017'!AF75+'Noviembre 2017'!AF75+AF75</f>
        <v>1</v>
      </c>
      <c r="AH75" s="137" t="s">
        <v>1095</v>
      </c>
    </row>
    <row r="76" spans="2:34" ht="157.5" x14ac:dyDescent="0.25">
      <c r="B76" s="233" t="s">
        <v>64</v>
      </c>
      <c r="C76" s="233" t="s">
        <v>65</v>
      </c>
      <c r="D76" s="233" t="s">
        <v>66</v>
      </c>
      <c r="E76" s="233" t="s">
        <v>67</v>
      </c>
      <c r="F76" s="233" t="s">
        <v>68</v>
      </c>
      <c r="G76" s="233" t="s">
        <v>314</v>
      </c>
      <c r="H76" s="233" t="s">
        <v>81</v>
      </c>
      <c r="I76" s="233" t="s">
        <v>678</v>
      </c>
      <c r="J76" s="294" t="s">
        <v>348</v>
      </c>
      <c r="K76" s="173" t="s">
        <v>349</v>
      </c>
      <c r="L76" s="173" t="s">
        <v>350</v>
      </c>
      <c r="M76" s="233" t="s">
        <v>45</v>
      </c>
      <c r="N76" s="160">
        <v>42801</v>
      </c>
      <c r="O76" s="160">
        <v>43100</v>
      </c>
      <c r="P76" s="173" t="s">
        <v>177</v>
      </c>
      <c r="Q76" s="173" t="s">
        <v>88</v>
      </c>
      <c r="R76" s="198">
        <v>0.03</v>
      </c>
      <c r="S76" s="209"/>
      <c r="T76" s="198"/>
      <c r="U76" s="198">
        <v>0.1</v>
      </c>
      <c r="V76" s="198">
        <v>0.1</v>
      </c>
      <c r="W76" s="198">
        <v>0.1</v>
      </c>
      <c r="X76" s="209">
        <v>0.1</v>
      </c>
      <c r="Y76" s="198">
        <v>0.1</v>
      </c>
      <c r="Z76" s="198">
        <v>0.1</v>
      </c>
      <c r="AA76" s="209">
        <v>0.1</v>
      </c>
      <c r="AB76" s="198">
        <v>0.1</v>
      </c>
      <c r="AC76" s="198">
        <v>0.1</v>
      </c>
      <c r="AD76" s="209">
        <v>0.1</v>
      </c>
      <c r="AE76" s="233" t="s">
        <v>1094</v>
      </c>
      <c r="AF76" s="209">
        <v>0.15</v>
      </c>
      <c r="AG76" s="209">
        <f>+'Mayo 2017'!AG76+'Junio 2017'!AF76+'Julio 2017'!AF76+'Agosto 2017'!AF76+'Septiembre 2017'!AF76+'Octubre 2017'!AF76+'Noviembre 2017'!AF76+AF76</f>
        <v>1</v>
      </c>
      <c r="AH76" s="137" t="s">
        <v>1096</v>
      </c>
    </row>
    <row r="77" spans="2:34" ht="135" x14ac:dyDescent="0.25">
      <c r="B77" s="233" t="s">
        <v>64</v>
      </c>
      <c r="C77" s="233" t="s">
        <v>65</v>
      </c>
      <c r="D77" s="233" t="s">
        <v>66</v>
      </c>
      <c r="E77" s="233" t="s">
        <v>67</v>
      </c>
      <c r="F77" s="233" t="s">
        <v>68</v>
      </c>
      <c r="G77" s="233" t="s">
        <v>314</v>
      </c>
      <c r="H77" s="233" t="s">
        <v>81</v>
      </c>
      <c r="I77" s="233" t="s">
        <v>678</v>
      </c>
      <c r="J77" s="295"/>
      <c r="K77" s="173" t="s">
        <v>121</v>
      </c>
      <c r="L77" s="173" t="s">
        <v>352</v>
      </c>
      <c r="M77" s="233" t="s">
        <v>45</v>
      </c>
      <c r="N77" s="160">
        <v>42801</v>
      </c>
      <c r="O77" s="160">
        <v>43100</v>
      </c>
      <c r="P77" s="173" t="s">
        <v>177</v>
      </c>
      <c r="Q77" s="173" t="s">
        <v>88</v>
      </c>
      <c r="R77" s="198">
        <v>0.02</v>
      </c>
      <c r="S77" s="209"/>
      <c r="T77" s="198"/>
      <c r="U77" s="198"/>
      <c r="V77" s="198"/>
      <c r="W77" s="198"/>
      <c r="X77" s="209">
        <v>0.5</v>
      </c>
      <c r="Y77" s="198"/>
      <c r="Z77" s="198"/>
      <c r="AA77" s="209"/>
      <c r="AB77" s="198"/>
      <c r="AC77" s="198"/>
      <c r="AD77" s="209">
        <v>0.5</v>
      </c>
      <c r="AE77" s="233" t="s">
        <v>1094</v>
      </c>
      <c r="AF77" s="209">
        <v>0.09</v>
      </c>
      <c r="AG77" s="209">
        <f>+'Mayo 2017'!AG77+'Junio 2017'!AF77+'Julio 2017'!AF77+'Agosto 2017'!AF77+'Septiembre 2017'!AF77+'Octubre 2017'!AF77+'Noviembre 2017'!AF77+AF77</f>
        <v>1.2000000000000002</v>
      </c>
      <c r="AH77" s="137" t="s">
        <v>1097</v>
      </c>
    </row>
    <row r="78" spans="2:34" ht="168.75" x14ac:dyDescent="0.25">
      <c r="B78" s="233" t="s">
        <v>64</v>
      </c>
      <c r="C78" s="233" t="s">
        <v>65</v>
      </c>
      <c r="D78" s="233" t="s">
        <v>66</v>
      </c>
      <c r="E78" s="233" t="s">
        <v>67</v>
      </c>
      <c r="F78" s="233" t="s">
        <v>68</v>
      </c>
      <c r="G78" s="233" t="s">
        <v>314</v>
      </c>
      <c r="H78" s="233" t="s">
        <v>81</v>
      </c>
      <c r="I78" s="233" t="s">
        <v>678</v>
      </c>
      <c r="J78" s="121" t="s">
        <v>123</v>
      </c>
      <c r="K78" s="173" t="s">
        <v>122</v>
      </c>
      <c r="L78" s="173"/>
      <c r="M78" s="233" t="s">
        <v>45</v>
      </c>
      <c r="N78" s="160">
        <v>42767</v>
      </c>
      <c r="O78" s="160">
        <v>43100</v>
      </c>
      <c r="P78" s="173" t="s">
        <v>354</v>
      </c>
      <c r="Q78" s="173" t="s">
        <v>355</v>
      </c>
      <c r="R78" s="198">
        <v>0.02</v>
      </c>
      <c r="S78" s="209"/>
      <c r="T78" s="198"/>
      <c r="U78" s="198"/>
      <c r="V78" s="198">
        <v>0.35</v>
      </c>
      <c r="W78" s="198"/>
      <c r="X78" s="209"/>
      <c r="Y78" s="198"/>
      <c r="Z78" s="198">
        <v>0.35</v>
      </c>
      <c r="AA78" s="209"/>
      <c r="AB78" s="198"/>
      <c r="AC78" s="198"/>
      <c r="AD78" s="209">
        <v>0.3</v>
      </c>
      <c r="AE78" s="233" t="s">
        <v>1094</v>
      </c>
      <c r="AF78" s="209">
        <v>0.02</v>
      </c>
      <c r="AG78" s="209">
        <f>+'Mayo 2017'!AG78+'Junio 2017'!AF78+'Julio 2017'!AF78+'Agosto 2017'!AF78+'Septiembre 2017'!AF78+'Octubre 2017'!AF78+'Noviembre 2017'!AF78+AF78</f>
        <v>1</v>
      </c>
      <c r="AH78" s="137" t="s">
        <v>1098</v>
      </c>
    </row>
    <row r="79" spans="2:34" ht="78.75" x14ac:dyDescent="0.25">
      <c r="B79" s="233" t="s">
        <v>64</v>
      </c>
      <c r="C79" s="233" t="s">
        <v>65</v>
      </c>
      <c r="D79" s="233" t="s">
        <v>66</v>
      </c>
      <c r="E79" s="233" t="s">
        <v>67</v>
      </c>
      <c r="F79" s="233" t="s">
        <v>74</v>
      </c>
      <c r="G79" s="233" t="s">
        <v>313</v>
      </c>
      <c r="H79" s="233" t="s">
        <v>81</v>
      </c>
      <c r="I79" s="233" t="s">
        <v>318</v>
      </c>
      <c r="J79" s="294" t="s">
        <v>76</v>
      </c>
      <c r="K79" s="173" t="s">
        <v>77</v>
      </c>
      <c r="L79" s="173"/>
      <c r="M79" s="233" t="s">
        <v>71</v>
      </c>
      <c r="N79" s="160">
        <v>42767</v>
      </c>
      <c r="O79" s="160">
        <v>42978</v>
      </c>
      <c r="P79" s="173" t="s">
        <v>78</v>
      </c>
      <c r="Q79" s="173" t="s">
        <v>79</v>
      </c>
      <c r="R79" s="198">
        <v>0.02</v>
      </c>
      <c r="S79" s="209"/>
      <c r="T79" s="198">
        <v>0.15</v>
      </c>
      <c r="U79" s="198">
        <v>0.15</v>
      </c>
      <c r="V79" s="198">
        <v>0.15</v>
      </c>
      <c r="W79" s="198">
        <v>0.15</v>
      </c>
      <c r="X79" s="209">
        <v>0.2</v>
      </c>
      <c r="Y79" s="198">
        <v>0.1</v>
      </c>
      <c r="Z79" s="198">
        <v>0.1</v>
      </c>
      <c r="AA79" s="209"/>
      <c r="AB79" s="198"/>
      <c r="AC79" s="198"/>
      <c r="AD79" s="209"/>
      <c r="AE79" s="233" t="s">
        <v>1094</v>
      </c>
      <c r="AF79" s="209">
        <v>7.0000000000000007E-2</v>
      </c>
      <c r="AG79" s="209">
        <v>1</v>
      </c>
      <c r="AH79" s="173" t="s">
        <v>1136</v>
      </c>
    </row>
    <row r="80" spans="2:34" ht="45" x14ac:dyDescent="0.25">
      <c r="B80" s="233" t="s">
        <v>64</v>
      </c>
      <c r="C80" s="233" t="s">
        <v>65</v>
      </c>
      <c r="D80" s="233" t="s">
        <v>66</v>
      </c>
      <c r="E80" s="233" t="s">
        <v>67</v>
      </c>
      <c r="F80" s="233" t="s">
        <v>74</v>
      </c>
      <c r="G80" s="233" t="s">
        <v>313</v>
      </c>
      <c r="H80" s="233" t="s">
        <v>81</v>
      </c>
      <c r="I80" s="233" t="s">
        <v>318</v>
      </c>
      <c r="J80" s="295"/>
      <c r="K80" s="173" t="s">
        <v>80</v>
      </c>
      <c r="L80" s="173"/>
      <c r="M80" s="233" t="s">
        <v>71</v>
      </c>
      <c r="N80" s="160">
        <v>42795</v>
      </c>
      <c r="O80" s="160">
        <v>43008</v>
      </c>
      <c r="P80" s="173" t="s">
        <v>78</v>
      </c>
      <c r="Q80" s="173" t="s">
        <v>79</v>
      </c>
      <c r="R80" s="198">
        <v>0.02</v>
      </c>
      <c r="S80" s="209"/>
      <c r="T80" s="198"/>
      <c r="U80" s="198">
        <v>0.05</v>
      </c>
      <c r="V80" s="198">
        <v>0.1</v>
      </c>
      <c r="W80" s="198">
        <v>0.2</v>
      </c>
      <c r="X80" s="209">
        <v>0.3</v>
      </c>
      <c r="Y80" s="198">
        <v>0.2</v>
      </c>
      <c r="Z80" s="198">
        <v>0.1</v>
      </c>
      <c r="AA80" s="209">
        <v>0.05</v>
      </c>
      <c r="AB80" s="198"/>
      <c r="AC80" s="198"/>
      <c r="AD80" s="209"/>
      <c r="AE80" s="233" t="s">
        <v>1094</v>
      </c>
      <c r="AF80" s="209">
        <v>0</v>
      </c>
      <c r="AG80" s="209">
        <v>1</v>
      </c>
      <c r="AH80" s="173" t="s">
        <v>1137</v>
      </c>
    </row>
    <row r="81" spans="2:34" ht="45" x14ac:dyDescent="0.25">
      <c r="B81" s="233" t="s">
        <v>64</v>
      </c>
      <c r="C81" s="233" t="s">
        <v>65</v>
      </c>
      <c r="D81" s="233" t="s">
        <v>66</v>
      </c>
      <c r="E81" s="233" t="s">
        <v>67</v>
      </c>
      <c r="F81" s="233" t="s">
        <v>74</v>
      </c>
      <c r="G81" s="233" t="s">
        <v>313</v>
      </c>
      <c r="H81" s="233" t="s">
        <v>81</v>
      </c>
      <c r="I81" s="233" t="s">
        <v>318</v>
      </c>
      <c r="J81" s="294" t="s">
        <v>81</v>
      </c>
      <c r="K81" s="173" t="s">
        <v>337</v>
      </c>
      <c r="L81" s="173"/>
      <c r="M81" s="233" t="s">
        <v>71</v>
      </c>
      <c r="N81" s="160">
        <v>42840</v>
      </c>
      <c r="O81" s="160">
        <v>43100</v>
      </c>
      <c r="P81" s="173" t="s">
        <v>87</v>
      </c>
      <c r="Q81" s="173" t="s">
        <v>88</v>
      </c>
      <c r="R81" s="198">
        <v>0.02</v>
      </c>
      <c r="S81" s="209"/>
      <c r="T81" s="198"/>
      <c r="U81" s="198"/>
      <c r="V81" s="198">
        <v>0.05</v>
      </c>
      <c r="W81" s="198">
        <v>0.05</v>
      </c>
      <c r="X81" s="209">
        <v>0.1</v>
      </c>
      <c r="Y81" s="198">
        <v>0.1</v>
      </c>
      <c r="Z81" s="198">
        <v>0.2</v>
      </c>
      <c r="AA81" s="209">
        <v>0.2</v>
      </c>
      <c r="AB81" s="198">
        <v>0.1</v>
      </c>
      <c r="AC81" s="198">
        <v>0.1</v>
      </c>
      <c r="AD81" s="209">
        <v>0.1</v>
      </c>
      <c r="AE81" s="233" t="s">
        <v>1094</v>
      </c>
      <c r="AF81" s="209">
        <v>0.3</v>
      </c>
      <c r="AG81" s="209">
        <f>+'Mayo 2017'!AG81+'Junio 2017'!AF81+'Julio 2017'!AF81+'Agosto 2017'!AF81+'Septiembre 2017'!AF81+'Octubre 2017'!AF81+'Noviembre 2017'!AF81+AF81</f>
        <v>1</v>
      </c>
      <c r="AH81" s="173" t="s">
        <v>1134</v>
      </c>
    </row>
    <row r="82" spans="2:34" ht="45" x14ac:dyDescent="0.25">
      <c r="B82" s="233" t="s">
        <v>64</v>
      </c>
      <c r="C82" s="233" t="s">
        <v>65</v>
      </c>
      <c r="D82" s="233" t="s">
        <v>66</v>
      </c>
      <c r="E82" s="233" t="s">
        <v>67</v>
      </c>
      <c r="F82" s="233" t="s">
        <v>74</v>
      </c>
      <c r="G82" s="233" t="s">
        <v>313</v>
      </c>
      <c r="H82" s="233" t="s">
        <v>81</v>
      </c>
      <c r="I82" s="233" t="s">
        <v>316</v>
      </c>
      <c r="J82" s="296"/>
      <c r="K82" s="173" t="s">
        <v>82</v>
      </c>
      <c r="L82" s="173"/>
      <c r="M82" s="233" t="s">
        <v>71</v>
      </c>
      <c r="N82" s="160">
        <v>42781</v>
      </c>
      <c r="O82" s="160">
        <v>43069</v>
      </c>
      <c r="P82" s="173" t="s">
        <v>89</v>
      </c>
      <c r="Q82" s="173" t="s">
        <v>88</v>
      </c>
      <c r="R82" s="198">
        <v>0.03</v>
      </c>
      <c r="S82" s="209"/>
      <c r="T82" s="198">
        <v>0.05</v>
      </c>
      <c r="U82" s="198">
        <v>0.1</v>
      </c>
      <c r="V82" s="198">
        <v>0.15</v>
      </c>
      <c r="W82" s="198">
        <v>0.15</v>
      </c>
      <c r="X82" s="209">
        <v>0.1</v>
      </c>
      <c r="Y82" s="198">
        <v>0.2</v>
      </c>
      <c r="Z82" s="198">
        <v>0.1</v>
      </c>
      <c r="AA82" s="209">
        <v>0.1</v>
      </c>
      <c r="AB82" s="198">
        <v>0.05</v>
      </c>
      <c r="AC82" s="198"/>
      <c r="AD82" s="209"/>
      <c r="AE82" s="233" t="s">
        <v>1094</v>
      </c>
      <c r="AF82" s="209">
        <v>0</v>
      </c>
      <c r="AG82" s="209">
        <f>+'Mayo 2017'!AG82+'Junio 2017'!AF82+'Julio 2017'!AF82+'Agosto 2017'!AF82+'Septiembre 2017'!AF82+'Octubre 2017'!AF82+'Noviembre 2017'!AF82+AF82</f>
        <v>1</v>
      </c>
      <c r="AH82" s="173"/>
    </row>
    <row r="83" spans="2:34" ht="45" x14ac:dyDescent="0.25">
      <c r="B83" s="233" t="s">
        <v>64</v>
      </c>
      <c r="C83" s="233" t="s">
        <v>65</v>
      </c>
      <c r="D83" s="233" t="s">
        <v>66</v>
      </c>
      <c r="E83" s="233" t="s">
        <v>67</v>
      </c>
      <c r="F83" s="233" t="s">
        <v>74</v>
      </c>
      <c r="G83" s="233" t="s">
        <v>313</v>
      </c>
      <c r="H83" s="233" t="s">
        <v>81</v>
      </c>
      <c r="I83" s="233" t="s">
        <v>317</v>
      </c>
      <c r="J83" s="296"/>
      <c r="K83" s="173" t="s">
        <v>83</v>
      </c>
      <c r="L83" s="173"/>
      <c r="M83" s="233" t="s">
        <v>71</v>
      </c>
      <c r="N83" s="160">
        <v>42745</v>
      </c>
      <c r="O83" s="160">
        <v>42916</v>
      </c>
      <c r="P83" s="173" t="s">
        <v>89</v>
      </c>
      <c r="Q83" s="173" t="s">
        <v>88</v>
      </c>
      <c r="R83" s="198">
        <v>0.03</v>
      </c>
      <c r="S83" s="209">
        <v>0.2</v>
      </c>
      <c r="T83" s="198">
        <v>0.2</v>
      </c>
      <c r="U83" s="198">
        <v>0.15</v>
      </c>
      <c r="V83" s="198">
        <v>0.15</v>
      </c>
      <c r="W83" s="198">
        <v>0.2</v>
      </c>
      <c r="X83" s="209">
        <v>0.1</v>
      </c>
      <c r="Y83" s="198"/>
      <c r="Z83" s="198"/>
      <c r="AA83" s="209"/>
      <c r="AB83" s="198"/>
      <c r="AC83" s="198"/>
      <c r="AD83" s="209"/>
      <c r="AE83" s="233" t="s">
        <v>1094</v>
      </c>
      <c r="AF83" s="209">
        <v>0</v>
      </c>
      <c r="AG83" s="209">
        <f>+'Mayo 2017'!AG83+'Junio 2017'!AF83+'Julio 2017'!AF83+'Agosto 2017'!AF83+'Septiembre 2017'!AF83+'Octubre 2017'!AF83+'Noviembre 2017'!AF83+AF83</f>
        <v>0.87999999999999989</v>
      </c>
      <c r="AH83" s="173" t="s">
        <v>1135</v>
      </c>
    </row>
    <row r="84" spans="2:34" ht="45" x14ac:dyDescent="0.25">
      <c r="B84" s="233" t="s">
        <v>64</v>
      </c>
      <c r="C84" s="233" t="s">
        <v>65</v>
      </c>
      <c r="D84" s="233" t="s">
        <v>66</v>
      </c>
      <c r="E84" s="233" t="s">
        <v>67</v>
      </c>
      <c r="F84" s="233" t="s">
        <v>74</v>
      </c>
      <c r="G84" s="233" t="s">
        <v>313</v>
      </c>
      <c r="H84" s="233" t="s">
        <v>81</v>
      </c>
      <c r="I84" s="233" t="s">
        <v>319</v>
      </c>
      <c r="J84" s="296"/>
      <c r="K84" s="173" t="s">
        <v>85</v>
      </c>
      <c r="L84" s="173"/>
      <c r="M84" s="233" t="s">
        <v>71</v>
      </c>
      <c r="N84" s="160">
        <v>42746</v>
      </c>
      <c r="O84" s="160">
        <v>42809</v>
      </c>
      <c r="P84" s="173" t="s">
        <v>91</v>
      </c>
      <c r="Q84" s="173" t="s">
        <v>88</v>
      </c>
      <c r="R84" s="198">
        <v>0.03</v>
      </c>
      <c r="S84" s="209">
        <v>0.25</v>
      </c>
      <c r="T84" s="198">
        <v>0.6</v>
      </c>
      <c r="U84" s="198">
        <v>0.15</v>
      </c>
      <c r="V84" s="198"/>
      <c r="W84" s="198"/>
      <c r="X84" s="209"/>
      <c r="Y84" s="198"/>
      <c r="Z84" s="198"/>
      <c r="AA84" s="209"/>
      <c r="AB84" s="198"/>
      <c r="AC84" s="198"/>
      <c r="AD84" s="209"/>
      <c r="AE84" s="233" t="s">
        <v>1094</v>
      </c>
      <c r="AF84" s="209">
        <v>0</v>
      </c>
      <c r="AG84" s="209">
        <f>+'Mayo 2017'!AG84+'Junio 2017'!AF84+'Julio 2017'!AF84+'Agosto 2017'!AF84+'Septiembre 2017'!AF84+'Octubre 2017'!AF84+'Noviembre 2017'!AF84+AF84</f>
        <v>1</v>
      </c>
      <c r="AH84" s="173"/>
    </row>
    <row r="85" spans="2:34" ht="45" x14ac:dyDescent="0.25">
      <c r="B85" s="233" t="s">
        <v>64</v>
      </c>
      <c r="C85" s="233" t="s">
        <v>65</v>
      </c>
      <c r="D85" s="233" t="s">
        <v>66</v>
      </c>
      <c r="E85" s="233" t="s">
        <v>67</v>
      </c>
      <c r="F85" s="233" t="s">
        <v>74</v>
      </c>
      <c r="G85" s="233" t="s">
        <v>313</v>
      </c>
      <c r="H85" s="233" t="s">
        <v>81</v>
      </c>
      <c r="I85" s="233" t="s">
        <v>316</v>
      </c>
      <c r="J85" s="295"/>
      <c r="K85" s="173" t="s">
        <v>86</v>
      </c>
      <c r="L85" s="173"/>
      <c r="M85" s="233" t="s">
        <v>71</v>
      </c>
      <c r="N85" s="160">
        <v>42745</v>
      </c>
      <c r="O85" s="160">
        <v>43100</v>
      </c>
      <c r="P85" s="173" t="s">
        <v>92</v>
      </c>
      <c r="Q85" s="173" t="s">
        <v>93</v>
      </c>
      <c r="R85" s="198">
        <v>0.03</v>
      </c>
      <c r="S85" s="209">
        <v>0.05</v>
      </c>
      <c r="T85" s="198">
        <v>0.1</v>
      </c>
      <c r="U85" s="198">
        <v>0.1</v>
      </c>
      <c r="V85" s="198">
        <v>0.1</v>
      </c>
      <c r="W85" s="198">
        <v>0.1</v>
      </c>
      <c r="X85" s="209">
        <v>0.2</v>
      </c>
      <c r="Y85" s="198">
        <v>0.1</v>
      </c>
      <c r="Z85" s="198">
        <v>0.1</v>
      </c>
      <c r="AA85" s="209">
        <v>0.05</v>
      </c>
      <c r="AB85" s="198">
        <v>0.05</v>
      </c>
      <c r="AC85" s="198">
        <v>0.05</v>
      </c>
      <c r="AD85" s="209"/>
      <c r="AE85" s="233" t="s">
        <v>1094</v>
      </c>
      <c r="AF85" s="209">
        <v>0</v>
      </c>
      <c r="AG85" s="209">
        <f>+'Mayo 2017'!AG85+'Junio 2017'!AF85+'Julio 2017'!AF85+'Agosto 2017'!AF85+'Septiembre 2017'!AF85+'Octubre 2017'!AF85+'Noviembre 2017'!AF85+AF85</f>
        <v>0.31000000000000005</v>
      </c>
      <c r="AH85" s="173"/>
    </row>
    <row r="86" spans="2:34" ht="78.75" x14ac:dyDescent="0.25">
      <c r="B86" s="233" t="s">
        <v>64</v>
      </c>
      <c r="C86" s="233" t="s">
        <v>65</v>
      </c>
      <c r="D86" s="233" t="s">
        <v>66</v>
      </c>
      <c r="E86" s="233" t="s">
        <v>67</v>
      </c>
      <c r="F86" s="233" t="s">
        <v>68</v>
      </c>
      <c r="G86" s="233" t="s">
        <v>313</v>
      </c>
      <c r="H86" s="233" t="s">
        <v>81</v>
      </c>
      <c r="I86" s="233" t="s">
        <v>318</v>
      </c>
      <c r="J86" s="233" t="s">
        <v>124</v>
      </c>
      <c r="K86" s="173" t="s">
        <v>327</v>
      </c>
      <c r="L86" s="173" t="s">
        <v>130</v>
      </c>
      <c r="M86" s="173" t="s">
        <v>73</v>
      </c>
      <c r="N86" s="160">
        <v>42856</v>
      </c>
      <c r="O86" s="160">
        <v>43100</v>
      </c>
      <c r="P86" s="173" t="s">
        <v>128</v>
      </c>
      <c r="Q86" s="233" t="s">
        <v>88</v>
      </c>
      <c r="R86" s="198">
        <v>0</v>
      </c>
      <c r="S86" s="209"/>
      <c r="T86" s="209"/>
      <c r="U86" s="209"/>
      <c r="V86" s="209"/>
      <c r="W86" s="209">
        <v>0.25</v>
      </c>
      <c r="X86" s="209"/>
      <c r="Y86" s="209"/>
      <c r="Z86" s="209">
        <v>0.25</v>
      </c>
      <c r="AA86" s="209">
        <v>0.25</v>
      </c>
      <c r="AB86" s="209"/>
      <c r="AC86" s="209"/>
      <c r="AD86" s="209">
        <v>0.25</v>
      </c>
      <c r="AE86" s="233" t="s">
        <v>1094</v>
      </c>
      <c r="AF86" s="209">
        <v>0</v>
      </c>
      <c r="AG86" s="209">
        <f>+'Mayo 2017'!AG86+'Junio 2017'!AF86+'Julio 2017'!AF86+'Agosto 2017'!AF86+'Septiembre 2017'!AF86+'Octubre 2017'!AF86+'Noviembre 2017'!AF86+AF86</f>
        <v>0.75</v>
      </c>
      <c r="AH86" s="173" t="s">
        <v>1113</v>
      </c>
    </row>
    <row r="87" spans="2:34" ht="78.75" x14ac:dyDescent="0.25">
      <c r="B87" s="233" t="s">
        <v>64</v>
      </c>
      <c r="C87" s="233" t="s">
        <v>65</v>
      </c>
      <c r="D87" s="233" t="s">
        <v>66</v>
      </c>
      <c r="E87" s="233" t="s">
        <v>67</v>
      </c>
      <c r="F87" s="233" t="s">
        <v>68</v>
      </c>
      <c r="G87" s="233" t="s">
        <v>313</v>
      </c>
      <c r="H87" s="233" t="s">
        <v>81</v>
      </c>
      <c r="I87" s="233" t="s">
        <v>318</v>
      </c>
      <c r="J87" s="233" t="s">
        <v>125</v>
      </c>
      <c r="K87" s="173" t="s">
        <v>330</v>
      </c>
      <c r="L87" s="173" t="s">
        <v>131</v>
      </c>
      <c r="M87" s="173" t="s">
        <v>331</v>
      </c>
      <c r="N87" s="160">
        <v>42856</v>
      </c>
      <c r="O87" s="160">
        <v>43100</v>
      </c>
      <c r="P87" s="173" t="s">
        <v>332</v>
      </c>
      <c r="Q87" s="233" t="s">
        <v>88</v>
      </c>
      <c r="R87" s="198">
        <v>0</v>
      </c>
      <c r="S87" s="209">
        <v>0.08</v>
      </c>
      <c r="T87" s="209">
        <v>0.08</v>
      </c>
      <c r="U87" s="209">
        <v>0.08</v>
      </c>
      <c r="V87" s="209">
        <v>0.08</v>
      </c>
      <c r="W87" s="209">
        <v>0.08</v>
      </c>
      <c r="X87" s="209">
        <v>0.08</v>
      </c>
      <c r="Y87" s="209">
        <v>0.08</v>
      </c>
      <c r="Z87" s="209">
        <v>0.08</v>
      </c>
      <c r="AA87" s="209">
        <v>0.08</v>
      </c>
      <c r="AB87" s="209">
        <v>0.08</v>
      </c>
      <c r="AC87" s="209">
        <v>0.1</v>
      </c>
      <c r="AD87" s="209">
        <v>0.1</v>
      </c>
      <c r="AE87" s="233" t="s">
        <v>1094</v>
      </c>
      <c r="AF87" s="209">
        <v>0.1</v>
      </c>
      <c r="AG87" s="209">
        <f>+'Mayo 2017'!AG87+'Junio 2017'!AF87+'Julio 2017'!AF87+'Agosto 2017'!AF87+'Septiembre 2017'!AF87+'Octubre 2017'!AF87+'Noviembre 2017'!AF87+AF87</f>
        <v>0.99999999999999989</v>
      </c>
      <c r="AH87" s="173" t="s">
        <v>1114</v>
      </c>
    </row>
    <row r="88" spans="2:34" ht="67.5" x14ac:dyDescent="0.25">
      <c r="B88" s="233" t="s">
        <v>64</v>
      </c>
      <c r="C88" s="233" t="s">
        <v>65</v>
      </c>
      <c r="D88" s="233" t="s">
        <v>66</v>
      </c>
      <c r="E88" s="233" t="s">
        <v>67</v>
      </c>
      <c r="F88" s="233" t="s">
        <v>74</v>
      </c>
      <c r="G88" s="233" t="s">
        <v>313</v>
      </c>
      <c r="H88" s="233" t="s">
        <v>81</v>
      </c>
      <c r="I88" s="233" t="s">
        <v>318</v>
      </c>
      <c r="J88" s="233" t="s">
        <v>126</v>
      </c>
      <c r="K88" s="173" t="s">
        <v>334</v>
      </c>
      <c r="L88" s="173" t="s">
        <v>132</v>
      </c>
      <c r="M88" s="173" t="s">
        <v>73</v>
      </c>
      <c r="N88" s="160">
        <v>42552</v>
      </c>
      <c r="O88" s="160">
        <v>42735</v>
      </c>
      <c r="P88" s="173" t="s">
        <v>332</v>
      </c>
      <c r="Q88" s="233" t="s">
        <v>88</v>
      </c>
      <c r="R88" s="198">
        <v>0.02</v>
      </c>
      <c r="S88" s="209"/>
      <c r="T88" s="209"/>
      <c r="U88" s="209">
        <v>0.25</v>
      </c>
      <c r="V88" s="209"/>
      <c r="W88" s="209"/>
      <c r="X88" s="209">
        <v>0.25</v>
      </c>
      <c r="Y88" s="209"/>
      <c r="Z88" s="209"/>
      <c r="AA88" s="209">
        <v>0.25</v>
      </c>
      <c r="AB88" s="209"/>
      <c r="AC88" s="209"/>
      <c r="AD88" s="209">
        <v>0.25</v>
      </c>
      <c r="AE88" s="233" t="s">
        <v>1094</v>
      </c>
      <c r="AF88" s="209">
        <v>0.05</v>
      </c>
      <c r="AG88" s="209">
        <f>+'Mayo 2017'!AG88+'Junio 2017'!AF88+'Julio 2017'!AF88+'Agosto 2017'!AF88+'Septiembre 2017'!AF88+'Octubre 2017'!AF88+'Noviembre 2017'!AF88+AF88</f>
        <v>0.9</v>
      </c>
      <c r="AH88" s="173" t="s">
        <v>1115</v>
      </c>
    </row>
    <row r="89" spans="2:34" ht="56.25" x14ac:dyDescent="0.25">
      <c r="B89" s="233" t="s">
        <v>64</v>
      </c>
      <c r="C89" s="233" t="s">
        <v>65</v>
      </c>
      <c r="D89" s="233" t="s">
        <v>66</v>
      </c>
      <c r="E89" s="233" t="s">
        <v>67</v>
      </c>
      <c r="F89" s="233" t="s">
        <v>68</v>
      </c>
      <c r="G89" s="233" t="s">
        <v>313</v>
      </c>
      <c r="H89" s="233" t="s">
        <v>81</v>
      </c>
      <c r="I89" s="233" t="s">
        <v>318</v>
      </c>
      <c r="J89" s="233" t="s">
        <v>127</v>
      </c>
      <c r="K89" s="173" t="s">
        <v>335</v>
      </c>
      <c r="L89" s="173" t="s">
        <v>133</v>
      </c>
      <c r="M89" s="173" t="s">
        <v>73</v>
      </c>
      <c r="N89" s="160">
        <v>42552</v>
      </c>
      <c r="O89" s="160">
        <v>42735</v>
      </c>
      <c r="P89" s="173" t="s">
        <v>332</v>
      </c>
      <c r="Q89" s="233" t="s">
        <v>129</v>
      </c>
      <c r="R89" s="198">
        <v>0</v>
      </c>
      <c r="S89" s="209">
        <v>0.08</v>
      </c>
      <c r="T89" s="209">
        <v>0.08</v>
      </c>
      <c r="U89" s="209">
        <v>0.08</v>
      </c>
      <c r="V89" s="209">
        <v>0.08</v>
      </c>
      <c r="W89" s="209">
        <v>0.08</v>
      </c>
      <c r="X89" s="209">
        <v>0.08</v>
      </c>
      <c r="Y89" s="209">
        <v>0.08</v>
      </c>
      <c r="Z89" s="209">
        <v>0.08</v>
      </c>
      <c r="AA89" s="209">
        <v>0.08</v>
      </c>
      <c r="AB89" s="209">
        <v>0.08</v>
      </c>
      <c r="AC89" s="209">
        <v>0.1</v>
      </c>
      <c r="AD89" s="209">
        <v>0.1</v>
      </c>
      <c r="AE89" s="233" t="s">
        <v>1094</v>
      </c>
      <c r="AF89" s="209">
        <v>0.1</v>
      </c>
      <c r="AG89" s="209">
        <f>+'Mayo 2017'!AG89+'Junio 2017'!AF89+'Julio 2017'!AF89+'Agosto 2017'!AF89+'Septiembre 2017'!AF89+'Octubre 2017'!AF89+'Noviembre 2017'!AF89+AF89</f>
        <v>0.99999999999999989</v>
      </c>
      <c r="AH89" s="173" t="s">
        <v>1116</v>
      </c>
    </row>
    <row r="90" spans="2:34" x14ac:dyDescent="0.25">
      <c r="AB90" s="210"/>
      <c r="AC90" s="210"/>
      <c r="AD90" s="210"/>
      <c r="AF90" s="210"/>
      <c r="AG90" s="210"/>
    </row>
    <row r="91" spans="2:34" x14ac:dyDescent="0.25">
      <c r="AF91" s="210"/>
      <c r="AG91" s="210"/>
    </row>
    <row r="99" spans="20:20" x14ac:dyDescent="0.25">
      <c r="T99" s="218"/>
    </row>
  </sheetData>
  <mergeCells count="9">
    <mergeCell ref="J76:J77"/>
    <mergeCell ref="J79:J80"/>
    <mergeCell ref="J81:J85"/>
    <mergeCell ref="J30:J31"/>
    <mergeCell ref="J32:J33"/>
    <mergeCell ref="J34:J35"/>
    <mergeCell ref="J36:J38"/>
    <mergeCell ref="J43:J49"/>
    <mergeCell ref="J50:J5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94"/>
  <sheetViews>
    <sheetView topLeftCell="R1" zoomScale="73" zoomScaleNormal="73" workbookViewId="0">
      <selection activeCell="AH63" sqref="AH63"/>
    </sheetView>
  </sheetViews>
  <sheetFormatPr baseColWidth="10" defaultColWidth="11.42578125" defaultRowHeight="15" x14ac:dyDescent="0.25"/>
  <cols>
    <col min="1" max="1" width="1.7109375" style="2" customWidth="1"/>
    <col min="2" max="2" width="17.28515625" style="2" customWidth="1"/>
    <col min="3" max="3" width="32.7109375" style="2" customWidth="1"/>
    <col min="4" max="4" width="20" style="2" customWidth="1"/>
    <col min="5" max="5" width="23.85546875" style="2" customWidth="1"/>
    <col min="6" max="6" width="28.42578125" style="2" customWidth="1"/>
    <col min="7" max="7" width="31" style="2" customWidth="1"/>
    <col min="8" max="8" width="27.5703125" style="2" customWidth="1"/>
    <col min="9" max="9" width="26.28515625" style="2" customWidth="1"/>
    <col min="10" max="10" width="37.85546875" style="2" customWidth="1"/>
    <col min="11" max="11" width="59.7109375" style="2" customWidth="1"/>
    <col min="12" max="12" width="40.85546875" style="2" customWidth="1"/>
    <col min="13" max="13" width="22" style="2" customWidth="1"/>
    <col min="14" max="14" width="15.85546875" style="54" hidden="1" customWidth="1"/>
    <col min="15" max="15" width="15.140625" style="54" hidden="1" customWidth="1"/>
    <col min="16" max="16" width="34.140625" style="2" hidden="1" customWidth="1"/>
    <col min="17" max="17" width="29.28515625" style="2" hidden="1" customWidth="1"/>
    <col min="18" max="18" width="15.7109375" style="2" customWidth="1"/>
    <col min="19" max="19" width="8.28515625" style="2" customWidth="1"/>
    <col min="20" max="20" width="9.5703125" style="2" customWidth="1"/>
    <col min="21" max="21" width="6.42578125" style="2" customWidth="1"/>
    <col min="22" max="22" width="8.140625" style="2" customWidth="1"/>
    <col min="23" max="23" width="6.28515625" style="2" customWidth="1"/>
    <col min="24" max="24" width="6.7109375" style="2" customWidth="1"/>
    <col min="25" max="25" width="9.5703125" style="2" customWidth="1"/>
    <col min="26" max="26" width="6.42578125" style="2" customWidth="1"/>
    <col min="27" max="29" width="5.85546875" style="2" customWidth="1"/>
    <col min="30" max="30" width="6.28515625" style="2" customWidth="1"/>
    <col min="31" max="31" width="14.28515625" style="2" customWidth="1"/>
    <col min="32" max="32" width="42.85546875" style="2" customWidth="1"/>
    <col min="33" max="33" width="24.7109375" style="2" customWidth="1"/>
    <col min="34" max="34" width="85.28515625" style="2" customWidth="1"/>
    <col min="35" max="16384" width="11.42578125" style="2"/>
  </cols>
  <sheetData>
    <row r="1" spans="2:38" ht="16.5" x14ac:dyDescent="0.25">
      <c r="B1" s="241"/>
      <c r="C1" s="241"/>
      <c r="D1" s="262" t="s">
        <v>0</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4"/>
    </row>
    <row r="2" spans="2:38" ht="16.5" x14ac:dyDescent="0.25">
      <c r="B2" s="241"/>
      <c r="C2" s="241"/>
      <c r="D2" s="262" t="s">
        <v>1</v>
      </c>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4"/>
    </row>
    <row r="3" spans="2:38" ht="5.25" customHeight="1" x14ac:dyDescent="0.25">
      <c r="AJ3" s="55">
        <v>122</v>
      </c>
      <c r="AK3" s="55">
        <f>35+34+26+2100+11+52+165+14+18</f>
        <v>2455</v>
      </c>
      <c r="AL3" s="55" t="e">
        <f>+(AK3*#REF!)/#REF!</f>
        <v>#REF!</v>
      </c>
    </row>
    <row r="4" spans="2:38" ht="15.75" x14ac:dyDescent="0.25">
      <c r="B4" s="265" t="s">
        <v>2</v>
      </c>
      <c r="C4" s="266"/>
      <c r="D4" s="266"/>
      <c r="E4" s="266"/>
      <c r="F4" s="267"/>
      <c r="G4" s="265" t="s">
        <v>3</v>
      </c>
      <c r="H4" s="266"/>
      <c r="I4" s="267"/>
      <c r="J4" s="268" t="s">
        <v>4</v>
      </c>
      <c r="K4" s="268"/>
      <c r="L4" s="268"/>
      <c r="M4" s="268"/>
      <c r="N4" s="268"/>
      <c r="O4" s="268"/>
      <c r="P4" s="268"/>
      <c r="Q4" s="268"/>
      <c r="R4" s="268"/>
      <c r="S4" s="269" t="s">
        <v>5</v>
      </c>
      <c r="T4" s="270"/>
      <c r="U4" s="270"/>
      <c r="V4" s="270"/>
      <c r="W4" s="270"/>
      <c r="X4" s="270"/>
      <c r="Y4" s="270"/>
      <c r="Z4" s="270"/>
      <c r="AA4" s="270"/>
      <c r="AB4" s="270"/>
      <c r="AC4" s="270"/>
      <c r="AD4" s="271"/>
      <c r="AE4" s="265" t="s">
        <v>6</v>
      </c>
      <c r="AF4" s="266"/>
      <c r="AG4" s="266"/>
      <c r="AH4" s="267"/>
      <c r="AJ4" s="55"/>
      <c r="AK4" s="55"/>
      <c r="AL4" s="55"/>
    </row>
    <row r="5" spans="2:38" ht="47.25" x14ac:dyDescent="0.25">
      <c r="B5" s="56" t="s">
        <v>7</v>
      </c>
      <c r="C5" s="56" t="s">
        <v>8</v>
      </c>
      <c r="D5" s="56" t="s">
        <v>9</v>
      </c>
      <c r="E5" s="56" t="s">
        <v>10</v>
      </c>
      <c r="F5" s="56" t="s">
        <v>11</v>
      </c>
      <c r="G5" s="56" t="s">
        <v>12</v>
      </c>
      <c r="H5" s="56" t="s">
        <v>13</v>
      </c>
      <c r="I5" s="56" t="s">
        <v>14</v>
      </c>
      <c r="J5" s="56" t="s">
        <v>15</v>
      </c>
      <c r="K5" s="57" t="s">
        <v>16</v>
      </c>
      <c r="L5" s="56" t="s">
        <v>17</v>
      </c>
      <c r="M5" s="56" t="s">
        <v>18</v>
      </c>
      <c r="N5" s="56" t="s">
        <v>19</v>
      </c>
      <c r="O5" s="56" t="s">
        <v>20</v>
      </c>
      <c r="P5" s="56" t="s">
        <v>21</v>
      </c>
      <c r="Q5" s="56" t="s">
        <v>22</v>
      </c>
      <c r="R5" s="56" t="s">
        <v>23</v>
      </c>
      <c r="S5" s="56" t="s">
        <v>24</v>
      </c>
      <c r="T5" s="56" t="s">
        <v>25</v>
      </c>
      <c r="U5" s="56" t="s">
        <v>26</v>
      </c>
      <c r="V5" s="56" t="s">
        <v>27</v>
      </c>
      <c r="W5" s="56" t="s">
        <v>28</v>
      </c>
      <c r="X5" s="56" t="s">
        <v>29</v>
      </c>
      <c r="Y5" s="56" t="s">
        <v>30</v>
      </c>
      <c r="Z5" s="56" t="s">
        <v>31</v>
      </c>
      <c r="AA5" s="56" t="s">
        <v>32</v>
      </c>
      <c r="AB5" s="56" t="s">
        <v>33</v>
      </c>
      <c r="AC5" s="56" t="s">
        <v>34</v>
      </c>
      <c r="AD5" s="56" t="s">
        <v>35</v>
      </c>
      <c r="AE5" s="56" t="s">
        <v>36</v>
      </c>
      <c r="AF5" s="56" t="s">
        <v>37</v>
      </c>
      <c r="AG5" s="56" t="s">
        <v>38</v>
      </c>
      <c r="AH5" s="56" t="s">
        <v>39</v>
      </c>
    </row>
    <row r="6" spans="2:38" ht="135" x14ac:dyDescent="0.25">
      <c r="B6" s="31" t="s">
        <v>40</v>
      </c>
      <c r="C6" s="31" t="s">
        <v>41</v>
      </c>
      <c r="D6" s="31" t="s">
        <v>42</v>
      </c>
      <c r="E6" s="31" t="s">
        <v>43</v>
      </c>
      <c r="F6" s="31" t="s">
        <v>338</v>
      </c>
      <c r="G6" s="31" t="s">
        <v>306</v>
      </c>
      <c r="H6" s="31" t="s">
        <v>307</v>
      </c>
      <c r="I6" s="31" t="s">
        <v>308</v>
      </c>
      <c r="J6" s="66" t="s">
        <v>137</v>
      </c>
      <c r="K6" s="6" t="s">
        <v>468</v>
      </c>
      <c r="L6" s="6" t="s">
        <v>451</v>
      </c>
      <c r="M6" s="66" t="s">
        <v>44</v>
      </c>
      <c r="N6" s="7">
        <v>42767</v>
      </c>
      <c r="O6" s="7">
        <v>43070</v>
      </c>
      <c r="P6" s="66" t="s">
        <v>45</v>
      </c>
      <c r="Q6" s="66" t="s">
        <v>88</v>
      </c>
      <c r="R6" s="58">
        <v>0.01</v>
      </c>
      <c r="S6" s="27">
        <v>0.1</v>
      </c>
      <c r="T6" s="59">
        <v>0.2</v>
      </c>
      <c r="U6" s="59">
        <v>0.25</v>
      </c>
      <c r="V6" s="59">
        <v>0.05</v>
      </c>
      <c r="W6" s="59">
        <v>0.05</v>
      </c>
      <c r="X6" s="27">
        <v>0.05</v>
      </c>
      <c r="Y6" s="59">
        <v>0.05</v>
      </c>
      <c r="Z6" s="59">
        <v>0.05</v>
      </c>
      <c r="AA6" s="27">
        <v>0.05</v>
      </c>
      <c r="AB6" s="27">
        <v>0.05</v>
      </c>
      <c r="AC6" s="27">
        <v>0.05</v>
      </c>
      <c r="AD6" s="27">
        <v>0.05</v>
      </c>
      <c r="AE6" s="28" t="s">
        <v>340</v>
      </c>
      <c r="AF6" s="27">
        <v>0.2</v>
      </c>
      <c r="AG6" s="27">
        <f>+'Enero 2017'!AG6+'Febrero 2017'!AF6</f>
        <v>0.30000000000000004</v>
      </c>
      <c r="AH6" s="6" t="s">
        <v>469</v>
      </c>
    </row>
    <row r="7" spans="2:38" ht="102" customHeight="1" x14ac:dyDescent="0.25">
      <c r="B7" s="31" t="s">
        <v>40</v>
      </c>
      <c r="C7" s="31" t="s">
        <v>41</v>
      </c>
      <c r="D7" s="31" t="s">
        <v>42</v>
      </c>
      <c r="E7" s="31" t="s">
        <v>43</v>
      </c>
      <c r="F7" s="31" t="s">
        <v>338</v>
      </c>
      <c r="G7" s="31" t="s">
        <v>302</v>
      </c>
      <c r="H7" s="31" t="s">
        <v>303</v>
      </c>
      <c r="I7" s="31" t="s">
        <v>304</v>
      </c>
      <c r="J7" s="66" t="s">
        <v>139</v>
      </c>
      <c r="K7" s="6" t="s">
        <v>453</v>
      </c>
      <c r="L7" s="6" t="s">
        <v>161</v>
      </c>
      <c r="M7" s="66" t="s">
        <v>44</v>
      </c>
      <c r="N7" s="7">
        <v>42745</v>
      </c>
      <c r="O7" s="7">
        <v>43100</v>
      </c>
      <c r="P7" s="66" t="s">
        <v>88</v>
      </c>
      <c r="Q7" s="66" t="s">
        <v>88</v>
      </c>
      <c r="R7" s="58">
        <v>0.01</v>
      </c>
      <c r="S7" s="27">
        <v>0.08</v>
      </c>
      <c r="T7" s="58">
        <v>0.08</v>
      </c>
      <c r="U7" s="58">
        <v>0.09</v>
      </c>
      <c r="V7" s="27">
        <v>0.08</v>
      </c>
      <c r="W7" s="58">
        <v>0.08</v>
      </c>
      <c r="X7" s="58">
        <v>0.09</v>
      </c>
      <c r="Y7" s="27">
        <v>0.08</v>
      </c>
      <c r="Z7" s="58">
        <v>0.08</v>
      </c>
      <c r="AA7" s="58">
        <v>0.09</v>
      </c>
      <c r="AB7" s="27">
        <v>0.08</v>
      </c>
      <c r="AC7" s="58">
        <v>0.08</v>
      </c>
      <c r="AD7" s="58">
        <v>0.09</v>
      </c>
      <c r="AE7" s="28" t="s">
        <v>340</v>
      </c>
      <c r="AF7" s="27">
        <v>0.08</v>
      </c>
      <c r="AG7" s="27">
        <f>+'Enero 2017'!AG7+'Febrero 2017'!AF7</f>
        <v>0.16</v>
      </c>
      <c r="AH7" s="6" t="s">
        <v>470</v>
      </c>
    </row>
    <row r="8" spans="2:38" ht="96.75" customHeight="1" x14ac:dyDescent="0.25">
      <c r="B8" s="31" t="s">
        <v>40</v>
      </c>
      <c r="C8" s="31" t="s">
        <v>41</v>
      </c>
      <c r="D8" s="31" t="s">
        <v>42</v>
      </c>
      <c r="E8" s="31" t="s">
        <v>43</v>
      </c>
      <c r="F8" s="31" t="s">
        <v>338</v>
      </c>
      <c r="G8" s="31" t="s">
        <v>302</v>
      </c>
      <c r="H8" s="31" t="s">
        <v>303</v>
      </c>
      <c r="I8" s="31" t="s">
        <v>304</v>
      </c>
      <c r="J8" s="66" t="s">
        <v>255</v>
      </c>
      <c r="K8" s="6" t="s">
        <v>140</v>
      </c>
      <c r="L8" s="6" t="s">
        <v>161</v>
      </c>
      <c r="M8" s="66" t="s">
        <v>44</v>
      </c>
      <c r="N8" s="7">
        <v>42745</v>
      </c>
      <c r="O8" s="7">
        <v>43100</v>
      </c>
      <c r="P8" s="66" t="s">
        <v>88</v>
      </c>
      <c r="Q8" s="66" t="s">
        <v>88</v>
      </c>
      <c r="R8" s="58">
        <v>0.01</v>
      </c>
      <c r="S8" s="27">
        <v>0.08</v>
      </c>
      <c r="T8" s="58">
        <v>0.08</v>
      </c>
      <c r="U8" s="58">
        <v>0.09</v>
      </c>
      <c r="V8" s="27">
        <v>0.08</v>
      </c>
      <c r="W8" s="58">
        <v>0.08</v>
      </c>
      <c r="X8" s="58">
        <v>0.09</v>
      </c>
      <c r="Y8" s="27">
        <v>0.08</v>
      </c>
      <c r="Z8" s="58">
        <v>0.08</v>
      </c>
      <c r="AA8" s="58">
        <v>0.09</v>
      </c>
      <c r="AB8" s="27">
        <v>0.08</v>
      </c>
      <c r="AC8" s="58">
        <v>0.08</v>
      </c>
      <c r="AD8" s="58">
        <v>0.09</v>
      </c>
      <c r="AE8" s="28" t="s">
        <v>340</v>
      </c>
      <c r="AF8" s="27">
        <v>0.08</v>
      </c>
      <c r="AG8" s="27">
        <f>+'Enero 2017'!AG8+'Febrero 2017'!AF8</f>
        <v>0.16</v>
      </c>
      <c r="AH8" s="6" t="s">
        <v>471</v>
      </c>
    </row>
    <row r="9" spans="2:38" ht="225" x14ac:dyDescent="0.25">
      <c r="B9" s="31" t="s">
        <v>40</v>
      </c>
      <c r="C9" s="31" t="s">
        <v>41</v>
      </c>
      <c r="D9" s="31" t="s">
        <v>42</v>
      </c>
      <c r="E9" s="31" t="s">
        <v>43</v>
      </c>
      <c r="F9" s="31" t="s">
        <v>338</v>
      </c>
      <c r="G9" s="31" t="s">
        <v>302</v>
      </c>
      <c r="H9" s="31" t="s">
        <v>303</v>
      </c>
      <c r="I9" s="31" t="s">
        <v>304</v>
      </c>
      <c r="J9" s="66" t="s">
        <v>256</v>
      </c>
      <c r="K9" s="6" t="s">
        <v>456</v>
      </c>
      <c r="L9" s="6" t="s">
        <v>161</v>
      </c>
      <c r="M9" s="66" t="s">
        <v>44</v>
      </c>
      <c r="N9" s="7">
        <v>42745</v>
      </c>
      <c r="O9" s="7">
        <v>43100</v>
      </c>
      <c r="P9" s="66" t="s">
        <v>88</v>
      </c>
      <c r="Q9" s="66" t="s">
        <v>93</v>
      </c>
      <c r="R9" s="58">
        <v>0.02</v>
      </c>
      <c r="S9" s="27">
        <v>0.08</v>
      </c>
      <c r="T9" s="58">
        <v>0.08</v>
      </c>
      <c r="U9" s="58">
        <v>0.09</v>
      </c>
      <c r="V9" s="27">
        <v>0.08</v>
      </c>
      <c r="W9" s="58">
        <v>0.08</v>
      </c>
      <c r="X9" s="58">
        <v>0.09</v>
      </c>
      <c r="Y9" s="27">
        <v>0.08</v>
      </c>
      <c r="Z9" s="58">
        <v>0.08</v>
      </c>
      <c r="AA9" s="58">
        <v>0.09</v>
      </c>
      <c r="AB9" s="27">
        <v>0.08</v>
      </c>
      <c r="AC9" s="58">
        <v>0.08</v>
      </c>
      <c r="AD9" s="58">
        <v>0.09</v>
      </c>
      <c r="AE9" s="28" t="s">
        <v>340</v>
      </c>
      <c r="AF9" s="27">
        <v>0.08</v>
      </c>
      <c r="AG9" s="27">
        <f>+'Enero 2017'!AG9+'Febrero 2017'!AF9</f>
        <v>0.16</v>
      </c>
      <c r="AH9" s="6" t="s">
        <v>472</v>
      </c>
    </row>
    <row r="10" spans="2:38" ht="105" x14ac:dyDescent="0.25">
      <c r="B10" s="31" t="s">
        <v>40</v>
      </c>
      <c r="C10" s="31" t="s">
        <v>41</v>
      </c>
      <c r="D10" s="31" t="s">
        <v>42</v>
      </c>
      <c r="E10" s="31" t="s">
        <v>43</v>
      </c>
      <c r="F10" s="31" t="s">
        <v>338</v>
      </c>
      <c r="G10" s="31" t="s">
        <v>302</v>
      </c>
      <c r="H10" s="31" t="s">
        <v>303</v>
      </c>
      <c r="I10" s="31" t="s">
        <v>304</v>
      </c>
      <c r="J10" s="66" t="s">
        <v>141</v>
      </c>
      <c r="K10" s="6" t="s">
        <v>142</v>
      </c>
      <c r="L10" s="6" t="s">
        <v>160</v>
      </c>
      <c r="M10" s="66" t="s">
        <v>44</v>
      </c>
      <c r="N10" s="7">
        <v>42887</v>
      </c>
      <c r="O10" s="7">
        <v>43100</v>
      </c>
      <c r="P10" s="66" t="s">
        <v>88</v>
      </c>
      <c r="Q10" s="66" t="s">
        <v>88</v>
      </c>
      <c r="R10" s="58">
        <v>0</v>
      </c>
      <c r="S10" s="27">
        <v>0.08</v>
      </c>
      <c r="T10" s="59">
        <v>0.08</v>
      </c>
      <c r="U10" s="59">
        <v>0.09</v>
      </c>
      <c r="V10" s="59">
        <v>0.08</v>
      </c>
      <c r="W10" s="59">
        <v>0.08</v>
      </c>
      <c r="X10" s="27">
        <v>0.09</v>
      </c>
      <c r="Y10" s="59">
        <v>0.08</v>
      </c>
      <c r="Z10" s="59">
        <v>0.08</v>
      </c>
      <c r="AA10" s="27">
        <v>0.09</v>
      </c>
      <c r="AB10" s="27">
        <v>0.08</v>
      </c>
      <c r="AC10" s="27">
        <v>0.08</v>
      </c>
      <c r="AD10" s="27">
        <v>0.09</v>
      </c>
      <c r="AE10" s="28" t="s">
        <v>340</v>
      </c>
      <c r="AF10" s="27">
        <v>0.08</v>
      </c>
      <c r="AG10" s="27">
        <f>+'Enero 2017'!AG10+'Febrero 2017'!AF10</f>
        <v>0.16</v>
      </c>
      <c r="AH10" s="6" t="s">
        <v>473</v>
      </c>
    </row>
    <row r="11" spans="2:38" ht="135" x14ac:dyDescent="0.25">
      <c r="B11" s="31" t="s">
        <v>40</v>
      </c>
      <c r="C11" s="31" t="s">
        <v>41</v>
      </c>
      <c r="D11" s="31" t="s">
        <v>42</v>
      </c>
      <c r="E11" s="31" t="s">
        <v>43</v>
      </c>
      <c r="F11" s="31" t="s">
        <v>338</v>
      </c>
      <c r="G11" s="31" t="s">
        <v>302</v>
      </c>
      <c r="H11" s="31" t="s">
        <v>303</v>
      </c>
      <c r="I11" s="31" t="s">
        <v>304</v>
      </c>
      <c r="J11" s="66" t="s">
        <v>143</v>
      </c>
      <c r="K11" s="6" t="s">
        <v>459</v>
      </c>
      <c r="L11" s="6" t="s">
        <v>213</v>
      </c>
      <c r="M11" s="66" t="s">
        <v>44</v>
      </c>
      <c r="N11" s="7">
        <v>42736</v>
      </c>
      <c r="O11" s="7">
        <v>43100</v>
      </c>
      <c r="P11" s="66" t="s">
        <v>88</v>
      </c>
      <c r="Q11" s="66" t="s">
        <v>93</v>
      </c>
      <c r="R11" s="58">
        <v>1.4999999999999999E-2</v>
      </c>
      <c r="S11" s="27">
        <v>0.08</v>
      </c>
      <c r="T11" s="58">
        <v>0.08</v>
      </c>
      <c r="U11" s="58">
        <v>0.09</v>
      </c>
      <c r="V11" s="58">
        <v>0.08</v>
      </c>
      <c r="W11" s="58">
        <v>0.08</v>
      </c>
      <c r="X11" s="27">
        <v>0.09</v>
      </c>
      <c r="Y11" s="58">
        <v>0.08</v>
      </c>
      <c r="Z11" s="58">
        <v>0.08</v>
      </c>
      <c r="AA11" s="27">
        <v>0.09</v>
      </c>
      <c r="AB11" s="27">
        <v>0.08</v>
      </c>
      <c r="AC11" s="27">
        <v>0.08</v>
      </c>
      <c r="AD11" s="27">
        <v>0.09</v>
      </c>
      <c r="AE11" s="28" t="s">
        <v>340</v>
      </c>
      <c r="AF11" s="27">
        <v>0.08</v>
      </c>
      <c r="AG11" s="27">
        <f>+'Enero 2017'!AG11+'Febrero 2017'!AF11</f>
        <v>0.16</v>
      </c>
      <c r="AH11" s="6" t="s">
        <v>474</v>
      </c>
    </row>
    <row r="12" spans="2:38" ht="90" x14ac:dyDescent="0.25">
      <c r="B12" s="31" t="s">
        <v>40</v>
      </c>
      <c r="C12" s="31" t="s">
        <v>41</v>
      </c>
      <c r="D12" s="31" t="s">
        <v>42</v>
      </c>
      <c r="E12" s="31" t="s">
        <v>43</v>
      </c>
      <c r="F12" s="31" t="s">
        <v>338</v>
      </c>
      <c r="G12" s="31" t="s">
        <v>302</v>
      </c>
      <c r="H12" s="31" t="s">
        <v>303</v>
      </c>
      <c r="I12" s="31" t="s">
        <v>304</v>
      </c>
      <c r="J12" s="66" t="s">
        <v>144</v>
      </c>
      <c r="K12" s="6" t="s">
        <v>461</v>
      </c>
      <c r="L12" s="6" t="s">
        <v>214</v>
      </c>
      <c r="M12" s="66" t="s">
        <v>44</v>
      </c>
      <c r="N12" s="7">
        <v>42856</v>
      </c>
      <c r="O12" s="7">
        <v>43070</v>
      </c>
      <c r="P12" s="66" t="s">
        <v>45</v>
      </c>
      <c r="Q12" s="66" t="s">
        <v>88</v>
      </c>
      <c r="R12" s="58">
        <v>0.01</v>
      </c>
      <c r="S12" s="27"/>
      <c r="T12" s="59"/>
      <c r="U12" s="59"/>
      <c r="V12" s="59"/>
      <c r="W12" s="58">
        <v>0.13</v>
      </c>
      <c r="X12" s="27">
        <v>0.12</v>
      </c>
      <c r="Y12" s="58">
        <v>0.13</v>
      </c>
      <c r="Z12" s="58">
        <v>0.12</v>
      </c>
      <c r="AA12" s="27">
        <v>0.13</v>
      </c>
      <c r="AB12" s="27">
        <v>0.12</v>
      </c>
      <c r="AC12" s="27">
        <v>0.13</v>
      </c>
      <c r="AD12" s="27">
        <v>0.12</v>
      </c>
      <c r="AE12" s="28" t="s">
        <v>340</v>
      </c>
      <c r="AF12" s="27">
        <v>0</v>
      </c>
      <c r="AG12" s="27">
        <f>+'Enero 2017'!AG12+'Febrero 2017'!AF12</f>
        <v>0</v>
      </c>
      <c r="AH12" s="6" t="s">
        <v>462</v>
      </c>
    </row>
    <row r="13" spans="2:38" ht="90" x14ac:dyDescent="0.25">
      <c r="B13" s="31" t="s">
        <v>40</v>
      </c>
      <c r="C13" s="31" t="s">
        <v>41</v>
      </c>
      <c r="D13" s="31" t="s">
        <v>42</v>
      </c>
      <c r="E13" s="31" t="s">
        <v>43</v>
      </c>
      <c r="F13" s="31" t="s">
        <v>338</v>
      </c>
      <c r="G13" s="31" t="s">
        <v>302</v>
      </c>
      <c r="H13" s="31" t="s">
        <v>303</v>
      </c>
      <c r="I13" s="31" t="s">
        <v>304</v>
      </c>
      <c r="J13" s="66" t="s">
        <v>145</v>
      </c>
      <c r="K13" s="6" t="s">
        <v>146</v>
      </c>
      <c r="L13" s="6" t="s">
        <v>161</v>
      </c>
      <c r="M13" s="66" t="s">
        <v>44</v>
      </c>
      <c r="N13" s="7">
        <v>42745</v>
      </c>
      <c r="O13" s="7">
        <v>43100</v>
      </c>
      <c r="P13" s="66" t="s">
        <v>88</v>
      </c>
      <c r="Q13" s="66" t="s">
        <v>88</v>
      </c>
      <c r="R13" s="58">
        <v>0.01</v>
      </c>
      <c r="S13" s="27">
        <v>0.08</v>
      </c>
      <c r="T13" s="58">
        <v>0.08</v>
      </c>
      <c r="U13" s="58">
        <v>0.09</v>
      </c>
      <c r="V13" s="27">
        <v>0.08</v>
      </c>
      <c r="W13" s="58">
        <v>0.08</v>
      </c>
      <c r="X13" s="58">
        <v>0.09</v>
      </c>
      <c r="Y13" s="27">
        <v>0.08</v>
      </c>
      <c r="Z13" s="58">
        <v>0.08</v>
      </c>
      <c r="AA13" s="58">
        <v>0.09</v>
      </c>
      <c r="AB13" s="27">
        <v>0.08</v>
      </c>
      <c r="AC13" s="58">
        <v>0.08</v>
      </c>
      <c r="AD13" s="58">
        <v>0.09</v>
      </c>
      <c r="AE13" s="28" t="s">
        <v>340</v>
      </c>
      <c r="AF13" s="27">
        <v>0.08</v>
      </c>
      <c r="AG13" s="27">
        <f>+'Enero 2017'!AG13+'Febrero 2017'!AF13</f>
        <v>0.16</v>
      </c>
      <c r="AH13" s="6" t="s">
        <v>475</v>
      </c>
    </row>
    <row r="14" spans="2:38" ht="90" x14ac:dyDescent="0.25">
      <c r="B14" s="31" t="s">
        <v>40</v>
      </c>
      <c r="C14" s="31" t="s">
        <v>41</v>
      </c>
      <c r="D14" s="31" t="s">
        <v>42</v>
      </c>
      <c r="E14" s="31" t="s">
        <v>43</v>
      </c>
      <c r="F14" s="31" t="s">
        <v>338</v>
      </c>
      <c r="G14" s="31" t="s">
        <v>302</v>
      </c>
      <c r="H14" s="31" t="s">
        <v>303</v>
      </c>
      <c r="I14" s="31" t="s">
        <v>304</v>
      </c>
      <c r="J14" s="66" t="s">
        <v>147</v>
      </c>
      <c r="K14" s="6" t="s">
        <v>464</v>
      </c>
      <c r="L14" s="6" t="s">
        <v>157</v>
      </c>
      <c r="M14" s="66" t="s">
        <v>44</v>
      </c>
      <c r="N14" s="7">
        <v>42736</v>
      </c>
      <c r="O14" s="7">
        <v>42887</v>
      </c>
      <c r="P14" s="66" t="s">
        <v>148</v>
      </c>
      <c r="Q14" s="66" t="s">
        <v>149</v>
      </c>
      <c r="R14" s="58">
        <v>0</v>
      </c>
      <c r="S14" s="27">
        <v>0.14000000000000001</v>
      </c>
      <c r="T14" s="59">
        <v>0.14000000000000001</v>
      </c>
      <c r="U14" s="59">
        <v>0.14000000000000001</v>
      </c>
      <c r="V14" s="27">
        <v>0.14000000000000001</v>
      </c>
      <c r="W14" s="27">
        <v>0.14000000000000001</v>
      </c>
      <c r="X14" s="27">
        <v>0.15</v>
      </c>
      <c r="Y14" s="27">
        <v>0.15</v>
      </c>
      <c r="Z14" s="59"/>
      <c r="AA14" s="27"/>
      <c r="AB14" s="27"/>
      <c r="AC14" s="27"/>
      <c r="AD14" s="27"/>
      <c r="AE14" s="28" t="s">
        <v>340</v>
      </c>
      <c r="AF14" s="27">
        <v>0.14000000000000001</v>
      </c>
      <c r="AG14" s="27">
        <f>+'Enero 2017'!AG14+'Febrero 2017'!AF14</f>
        <v>0.28000000000000003</v>
      </c>
      <c r="AH14" s="6" t="s">
        <v>476</v>
      </c>
    </row>
    <row r="15" spans="2:38" ht="159" customHeight="1" x14ac:dyDescent="0.25">
      <c r="B15" s="31" t="s">
        <v>40</v>
      </c>
      <c r="C15" s="31" t="s">
        <v>41</v>
      </c>
      <c r="D15" s="31" t="s">
        <v>42</v>
      </c>
      <c r="E15" s="31" t="s">
        <v>43</v>
      </c>
      <c r="F15" s="31" t="s">
        <v>338</v>
      </c>
      <c r="G15" s="31" t="s">
        <v>302</v>
      </c>
      <c r="H15" s="31" t="s">
        <v>303</v>
      </c>
      <c r="I15" s="31" t="s">
        <v>304</v>
      </c>
      <c r="J15" s="66" t="s">
        <v>150</v>
      </c>
      <c r="K15" s="6" t="s">
        <v>151</v>
      </c>
      <c r="L15" s="6" t="s">
        <v>158</v>
      </c>
      <c r="M15" s="66" t="s">
        <v>44</v>
      </c>
      <c r="N15" s="7">
        <v>42736</v>
      </c>
      <c r="O15" s="7">
        <v>42840</v>
      </c>
      <c r="P15" s="66" t="s">
        <v>152</v>
      </c>
      <c r="Q15" s="66" t="s">
        <v>153</v>
      </c>
      <c r="R15" s="58">
        <v>0.02</v>
      </c>
      <c r="S15" s="27">
        <v>0.25</v>
      </c>
      <c r="T15" s="58">
        <v>0.25</v>
      </c>
      <c r="U15" s="58">
        <v>0.25</v>
      </c>
      <c r="V15" s="58">
        <v>0.25</v>
      </c>
      <c r="W15" s="59"/>
      <c r="X15" s="27"/>
      <c r="Y15" s="59"/>
      <c r="Z15" s="59"/>
      <c r="AA15" s="27"/>
      <c r="AB15" s="27"/>
      <c r="AC15" s="27"/>
      <c r="AD15" s="27"/>
      <c r="AE15" s="28" t="s">
        <v>340</v>
      </c>
      <c r="AF15" s="27">
        <v>0.25</v>
      </c>
      <c r="AG15" s="27">
        <f>+'Enero 2017'!AG15+'Febrero 2017'!AF15</f>
        <v>0.5</v>
      </c>
      <c r="AH15" s="6" t="s">
        <v>477</v>
      </c>
    </row>
    <row r="16" spans="2:38" ht="105" x14ac:dyDescent="0.25">
      <c r="B16" s="31" t="s">
        <v>40</v>
      </c>
      <c r="C16" s="31" t="s">
        <v>41</v>
      </c>
      <c r="D16" s="31" t="s">
        <v>42</v>
      </c>
      <c r="E16" s="31" t="s">
        <v>43</v>
      </c>
      <c r="F16" s="31" t="s">
        <v>338</v>
      </c>
      <c r="G16" s="31" t="s">
        <v>302</v>
      </c>
      <c r="H16" s="31" t="s">
        <v>303</v>
      </c>
      <c r="I16" s="31" t="s">
        <v>304</v>
      </c>
      <c r="J16" s="66" t="s">
        <v>154</v>
      </c>
      <c r="K16" s="6" t="s">
        <v>155</v>
      </c>
      <c r="L16" s="6" t="s">
        <v>159</v>
      </c>
      <c r="M16" s="66" t="s">
        <v>44</v>
      </c>
      <c r="N16" s="7">
        <v>42840</v>
      </c>
      <c r="O16" s="7">
        <v>42948</v>
      </c>
      <c r="P16" s="66" t="s">
        <v>156</v>
      </c>
      <c r="Q16" s="66" t="s">
        <v>88</v>
      </c>
      <c r="R16" s="58">
        <v>0.03</v>
      </c>
      <c r="S16" s="27"/>
      <c r="T16" s="59"/>
      <c r="U16" s="59"/>
      <c r="V16" s="59"/>
      <c r="W16" s="27">
        <v>0.25</v>
      </c>
      <c r="X16" s="58">
        <v>0.25</v>
      </c>
      <c r="Y16" s="58">
        <v>0.25</v>
      </c>
      <c r="Z16" s="58">
        <v>0.25</v>
      </c>
      <c r="AA16" s="27"/>
      <c r="AB16" s="27"/>
      <c r="AC16" s="27"/>
      <c r="AD16" s="27"/>
      <c r="AE16" s="28" t="s">
        <v>340</v>
      </c>
      <c r="AF16" s="27">
        <v>0</v>
      </c>
      <c r="AG16" s="27">
        <f>+'Enero 2017'!AG16+'Febrero 2017'!AF16</f>
        <v>0</v>
      </c>
      <c r="AH16" s="6" t="s">
        <v>462</v>
      </c>
    </row>
    <row r="17" spans="2:34" ht="116.25" customHeight="1" x14ac:dyDescent="0.25">
      <c r="B17" s="31" t="s">
        <v>40</v>
      </c>
      <c r="C17" s="31" t="s">
        <v>41</v>
      </c>
      <c r="D17" s="31" t="s">
        <v>42</v>
      </c>
      <c r="E17" s="31" t="s">
        <v>43</v>
      </c>
      <c r="F17" s="31" t="s">
        <v>51</v>
      </c>
      <c r="G17" s="31" t="s">
        <v>302</v>
      </c>
      <c r="H17" s="31" t="s">
        <v>303</v>
      </c>
      <c r="I17" s="31" t="s">
        <v>304</v>
      </c>
      <c r="J17" s="6" t="s">
        <v>215</v>
      </c>
      <c r="K17" s="6" t="s">
        <v>499</v>
      </c>
      <c r="L17" s="6" t="s">
        <v>216</v>
      </c>
      <c r="M17" s="66" t="s">
        <v>48</v>
      </c>
      <c r="N17" s="7">
        <v>42737</v>
      </c>
      <c r="O17" s="7">
        <v>42767</v>
      </c>
      <c r="P17" s="6" t="s">
        <v>96</v>
      </c>
      <c r="Q17" s="66" t="s">
        <v>218</v>
      </c>
      <c r="R17" s="60">
        <v>0.02</v>
      </c>
      <c r="S17" s="9">
        <v>0.5</v>
      </c>
      <c r="T17" s="60"/>
      <c r="U17" s="61"/>
      <c r="V17" s="61"/>
      <c r="W17" s="61">
        <v>0.2</v>
      </c>
      <c r="X17" s="9">
        <v>0.2</v>
      </c>
      <c r="Y17" s="61">
        <v>0.1</v>
      </c>
      <c r="Z17" s="61"/>
      <c r="AA17" s="9"/>
      <c r="AB17" s="9"/>
      <c r="AC17" s="9"/>
      <c r="AD17" s="9"/>
      <c r="AE17" s="28" t="s">
        <v>340</v>
      </c>
      <c r="AF17" s="9">
        <v>0</v>
      </c>
      <c r="AG17" s="27">
        <f>+'Enero 2017'!AG17+'Febrero 2017'!AF17</f>
        <v>0.5</v>
      </c>
      <c r="AH17" s="6" t="s">
        <v>375</v>
      </c>
    </row>
    <row r="18" spans="2:34" ht="116.25" customHeight="1" x14ac:dyDescent="0.25">
      <c r="B18" s="31" t="s">
        <v>40</v>
      </c>
      <c r="C18" s="31" t="s">
        <v>41</v>
      </c>
      <c r="D18" s="31" t="s">
        <v>42</v>
      </c>
      <c r="E18" s="31" t="s">
        <v>43</v>
      </c>
      <c r="F18" s="31" t="s">
        <v>51</v>
      </c>
      <c r="G18" s="31" t="s">
        <v>302</v>
      </c>
      <c r="H18" s="31" t="s">
        <v>303</v>
      </c>
      <c r="I18" s="31" t="s">
        <v>304</v>
      </c>
      <c r="J18" s="6" t="s">
        <v>368</v>
      </c>
      <c r="K18" s="6" t="s">
        <v>369</v>
      </c>
      <c r="L18" s="6" t="s">
        <v>217</v>
      </c>
      <c r="M18" s="66" t="s">
        <v>48</v>
      </c>
      <c r="N18" s="7">
        <v>42768</v>
      </c>
      <c r="O18" s="7">
        <v>42860</v>
      </c>
      <c r="P18" s="6" t="s">
        <v>45</v>
      </c>
      <c r="Q18" s="66" t="s">
        <v>218</v>
      </c>
      <c r="R18" s="60">
        <v>0.03</v>
      </c>
      <c r="S18" s="9"/>
      <c r="T18" s="60">
        <v>0.35</v>
      </c>
      <c r="U18" s="60">
        <v>0.35</v>
      </c>
      <c r="V18" s="60">
        <v>0.3</v>
      </c>
      <c r="W18" s="61"/>
      <c r="X18" s="9"/>
      <c r="Y18" s="61"/>
      <c r="Z18" s="61"/>
      <c r="AA18" s="9"/>
      <c r="AB18" s="9"/>
      <c r="AC18" s="9"/>
      <c r="AD18" s="9"/>
      <c r="AE18" s="28" t="s">
        <v>340</v>
      </c>
      <c r="AF18" s="9">
        <v>0.2</v>
      </c>
      <c r="AG18" s="27">
        <f>+'Enero 2017'!AG18+'Febrero 2017'!AF18</f>
        <v>0.2</v>
      </c>
      <c r="AH18" s="6" t="s">
        <v>376</v>
      </c>
    </row>
    <row r="19" spans="2:34" ht="90" x14ac:dyDescent="0.25">
      <c r="B19" s="31" t="s">
        <v>40</v>
      </c>
      <c r="C19" s="31" t="s">
        <v>41</v>
      </c>
      <c r="D19" s="31" t="s">
        <v>42</v>
      </c>
      <c r="E19" s="31" t="s">
        <v>43</v>
      </c>
      <c r="F19" s="31" t="s">
        <v>47</v>
      </c>
      <c r="G19" s="31" t="s">
        <v>302</v>
      </c>
      <c r="H19" s="31" t="s">
        <v>303</v>
      </c>
      <c r="I19" s="31" t="s">
        <v>304</v>
      </c>
      <c r="J19" s="6" t="s">
        <v>220</v>
      </c>
      <c r="K19" s="6" t="s">
        <v>371</v>
      </c>
      <c r="L19" s="6" t="s">
        <v>221</v>
      </c>
      <c r="M19" s="66" t="s">
        <v>48</v>
      </c>
      <c r="N19" s="7">
        <v>42747</v>
      </c>
      <c r="O19" s="7">
        <v>42786</v>
      </c>
      <c r="P19" s="6" t="s">
        <v>96</v>
      </c>
      <c r="Q19" s="66" t="s">
        <v>222</v>
      </c>
      <c r="R19" s="60">
        <v>0.02</v>
      </c>
      <c r="S19" s="9">
        <v>0.1</v>
      </c>
      <c r="T19" s="60">
        <v>0.2</v>
      </c>
      <c r="U19" s="61">
        <v>0.2</v>
      </c>
      <c r="V19" s="61">
        <v>0.5</v>
      </c>
      <c r="W19" s="61"/>
      <c r="X19" s="9"/>
      <c r="Y19" s="61"/>
      <c r="Z19" s="61"/>
      <c r="AA19" s="9"/>
      <c r="AB19" s="9"/>
      <c r="AC19" s="9"/>
      <c r="AD19" s="9"/>
      <c r="AE19" s="28" t="s">
        <v>340</v>
      </c>
      <c r="AF19" s="9">
        <v>0.2</v>
      </c>
      <c r="AG19" s="27">
        <f>+'Enero 2017'!AG19+'Febrero 2017'!AF19</f>
        <v>0.2</v>
      </c>
      <c r="AH19" s="10" t="s">
        <v>377</v>
      </c>
    </row>
    <row r="20" spans="2:34" ht="105" x14ac:dyDescent="0.25">
      <c r="B20" s="31" t="s">
        <v>40</v>
      </c>
      <c r="C20" s="31" t="s">
        <v>41</v>
      </c>
      <c r="D20" s="31" t="s">
        <v>42</v>
      </c>
      <c r="E20" s="31" t="s">
        <v>43</v>
      </c>
      <c r="F20" s="31" t="s">
        <v>47</v>
      </c>
      <c r="G20" s="31" t="s">
        <v>302</v>
      </c>
      <c r="H20" s="31" t="s">
        <v>303</v>
      </c>
      <c r="I20" s="31" t="s">
        <v>304</v>
      </c>
      <c r="J20" s="67" t="s">
        <v>224</v>
      </c>
      <c r="K20" s="6" t="s">
        <v>223</v>
      </c>
      <c r="L20" s="6" t="s">
        <v>216</v>
      </c>
      <c r="M20" s="66" t="s">
        <v>48</v>
      </c>
      <c r="N20" s="7">
        <v>42887</v>
      </c>
      <c r="O20" s="7">
        <v>43100</v>
      </c>
      <c r="P20" s="6" t="s">
        <v>226</v>
      </c>
      <c r="Q20" s="66" t="s">
        <v>88</v>
      </c>
      <c r="R20" s="60">
        <v>0.01</v>
      </c>
      <c r="S20" s="9"/>
      <c r="T20" s="60"/>
      <c r="U20" s="60"/>
      <c r="V20" s="60"/>
      <c r="W20" s="60"/>
      <c r="X20" s="9">
        <v>0.1</v>
      </c>
      <c r="Y20" s="60">
        <v>0.1</v>
      </c>
      <c r="Z20" s="60">
        <v>0.1</v>
      </c>
      <c r="AA20" s="9">
        <v>0.1</v>
      </c>
      <c r="AB20" s="9">
        <v>0.2</v>
      </c>
      <c r="AC20" s="9">
        <v>0.2</v>
      </c>
      <c r="AD20" s="9">
        <v>0.2</v>
      </c>
      <c r="AE20" s="28" t="s">
        <v>340</v>
      </c>
      <c r="AF20" s="9">
        <v>0</v>
      </c>
      <c r="AG20" s="27">
        <f>+'Enero 2017'!AG20+'Febrero 2017'!AF20</f>
        <v>0</v>
      </c>
      <c r="AH20" s="10" t="s">
        <v>378</v>
      </c>
    </row>
    <row r="21" spans="2:34" ht="105" x14ac:dyDescent="0.25">
      <c r="B21" s="31" t="s">
        <v>40</v>
      </c>
      <c r="C21" s="31" t="s">
        <v>41</v>
      </c>
      <c r="D21" s="31" t="s">
        <v>42</v>
      </c>
      <c r="E21" s="31" t="s">
        <v>43</v>
      </c>
      <c r="F21" s="31" t="s">
        <v>47</v>
      </c>
      <c r="G21" s="31" t="s">
        <v>302</v>
      </c>
      <c r="H21" s="31" t="s">
        <v>303</v>
      </c>
      <c r="I21" s="31" t="s">
        <v>304</v>
      </c>
      <c r="J21" s="67" t="s">
        <v>224</v>
      </c>
      <c r="K21" s="6" t="s">
        <v>225</v>
      </c>
      <c r="L21" s="6" t="s">
        <v>257</v>
      </c>
      <c r="M21" s="66" t="s">
        <v>48</v>
      </c>
      <c r="N21" s="7">
        <v>43070</v>
      </c>
      <c r="O21" s="7">
        <v>43100</v>
      </c>
      <c r="P21" s="6" t="s">
        <v>226</v>
      </c>
      <c r="Q21" s="66" t="s">
        <v>88</v>
      </c>
      <c r="R21" s="60">
        <v>0.01</v>
      </c>
      <c r="S21" s="28"/>
      <c r="T21" s="62"/>
      <c r="U21" s="62"/>
      <c r="V21" s="62"/>
      <c r="W21" s="62"/>
      <c r="X21" s="28"/>
      <c r="Y21" s="62"/>
      <c r="Z21" s="61"/>
      <c r="AA21" s="9"/>
      <c r="AB21" s="9"/>
      <c r="AC21" s="9"/>
      <c r="AD21" s="9">
        <v>1</v>
      </c>
      <c r="AE21" s="28" t="s">
        <v>340</v>
      </c>
      <c r="AF21" s="9">
        <v>0</v>
      </c>
      <c r="AG21" s="27">
        <f>+'Enero 2017'!AG21+'Febrero 2017'!AF21</f>
        <v>0</v>
      </c>
      <c r="AH21" s="6" t="s">
        <v>361</v>
      </c>
    </row>
    <row r="22" spans="2:34" ht="158.25" customHeight="1" x14ac:dyDescent="0.25">
      <c r="B22" s="31" t="s">
        <v>40</v>
      </c>
      <c r="C22" s="31" t="s">
        <v>41</v>
      </c>
      <c r="D22" s="31" t="s">
        <v>42</v>
      </c>
      <c r="E22" s="31" t="s">
        <v>43</v>
      </c>
      <c r="F22" s="31" t="s">
        <v>47</v>
      </c>
      <c r="G22" s="31" t="s">
        <v>306</v>
      </c>
      <c r="H22" s="31" t="s">
        <v>307</v>
      </c>
      <c r="I22" s="31" t="s">
        <v>308</v>
      </c>
      <c r="J22" s="6" t="s">
        <v>227</v>
      </c>
      <c r="K22" s="6" t="s">
        <v>500</v>
      </c>
      <c r="L22" s="6" t="s">
        <v>229</v>
      </c>
      <c r="M22" s="66" t="s">
        <v>48</v>
      </c>
      <c r="N22" s="7">
        <v>42794</v>
      </c>
      <c r="O22" s="7">
        <v>43100</v>
      </c>
      <c r="P22" s="6" t="s">
        <v>49</v>
      </c>
      <c r="Q22" s="66" t="s">
        <v>230</v>
      </c>
      <c r="R22" s="60">
        <v>0.02</v>
      </c>
      <c r="S22" s="9"/>
      <c r="T22" s="60">
        <v>0.1</v>
      </c>
      <c r="U22" s="60"/>
      <c r="V22" s="60">
        <v>0.2</v>
      </c>
      <c r="W22" s="60"/>
      <c r="X22" s="9">
        <v>0.2</v>
      </c>
      <c r="Y22" s="60"/>
      <c r="Z22" s="60">
        <v>0.2</v>
      </c>
      <c r="AA22" s="9">
        <v>0.1</v>
      </c>
      <c r="AB22" s="9"/>
      <c r="AC22" s="9"/>
      <c r="AD22" s="9">
        <v>0.2</v>
      </c>
      <c r="AE22" s="28" t="s">
        <v>340</v>
      </c>
      <c r="AF22" s="9">
        <v>0.1</v>
      </c>
      <c r="AG22" s="27">
        <f>+'Enero 2017'!AG22+'Febrero 2017'!AF22</f>
        <v>0.1</v>
      </c>
      <c r="AH22" s="6" t="s">
        <v>379</v>
      </c>
    </row>
    <row r="23" spans="2:34" ht="90" x14ac:dyDescent="0.25">
      <c r="B23" s="31" t="s">
        <v>40</v>
      </c>
      <c r="C23" s="31" t="s">
        <v>41</v>
      </c>
      <c r="D23" s="31" t="s">
        <v>42</v>
      </c>
      <c r="E23" s="31" t="s">
        <v>43</v>
      </c>
      <c r="F23" s="31" t="s">
        <v>50</v>
      </c>
      <c r="G23" s="31" t="s">
        <v>302</v>
      </c>
      <c r="H23" s="31" t="s">
        <v>303</v>
      </c>
      <c r="I23" s="31" t="s">
        <v>304</v>
      </c>
      <c r="J23" s="6" t="s">
        <v>363</v>
      </c>
      <c r="K23" s="6" t="s">
        <v>374</v>
      </c>
      <c r="L23" s="6" t="s">
        <v>234</v>
      </c>
      <c r="M23" s="66" t="s">
        <v>48</v>
      </c>
      <c r="N23" s="7">
        <v>42765</v>
      </c>
      <c r="O23" s="7">
        <v>43100</v>
      </c>
      <c r="P23" s="6" t="s">
        <v>237</v>
      </c>
      <c r="Q23" s="66" t="s">
        <v>238</v>
      </c>
      <c r="R23" s="60">
        <v>0.12</v>
      </c>
      <c r="S23" s="9">
        <v>0.1</v>
      </c>
      <c r="T23" s="61"/>
      <c r="U23" s="61">
        <v>0.2</v>
      </c>
      <c r="V23" s="61"/>
      <c r="W23" s="61">
        <v>0.2</v>
      </c>
      <c r="X23" s="9"/>
      <c r="Y23" s="61">
        <v>0.1</v>
      </c>
      <c r="Z23" s="61"/>
      <c r="AA23" s="9">
        <v>0.2</v>
      </c>
      <c r="AB23" s="9"/>
      <c r="AC23" s="9">
        <v>0.2</v>
      </c>
      <c r="AD23" s="9"/>
      <c r="AE23" s="28" t="s">
        <v>340</v>
      </c>
      <c r="AF23" s="9">
        <v>0</v>
      </c>
      <c r="AG23" s="27">
        <f>+'Enero 2017'!AG23+'Febrero 2017'!AF23</f>
        <v>0.1</v>
      </c>
      <c r="AH23" s="6" t="s">
        <v>380</v>
      </c>
    </row>
    <row r="24" spans="2:34" ht="90" x14ac:dyDescent="0.25">
      <c r="B24" s="31" t="s">
        <v>40</v>
      </c>
      <c r="C24" s="31" t="s">
        <v>41</v>
      </c>
      <c r="D24" s="31" t="s">
        <v>42</v>
      </c>
      <c r="E24" s="31" t="s">
        <v>43</v>
      </c>
      <c r="F24" s="31" t="s">
        <v>50</v>
      </c>
      <c r="G24" s="31" t="s">
        <v>302</v>
      </c>
      <c r="H24" s="31" t="s">
        <v>303</v>
      </c>
      <c r="I24" s="31" t="s">
        <v>304</v>
      </c>
      <c r="J24" s="6" t="s">
        <v>231</v>
      </c>
      <c r="K24" s="6" t="s">
        <v>232</v>
      </c>
      <c r="L24" s="6" t="s">
        <v>235</v>
      </c>
      <c r="M24" s="66" t="s">
        <v>48</v>
      </c>
      <c r="N24" s="7">
        <v>42736</v>
      </c>
      <c r="O24" s="7">
        <v>43100</v>
      </c>
      <c r="P24" s="6" t="s">
        <v>45</v>
      </c>
      <c r="Q24" s="66" t="s">
        <v>88</v>
      </c>
      <c r="R24" s="60">
        <v>0.06</v>
      </c>
      <c r="S24" s="9">
        <v>0.1</v>
      </c>
      <c r="T24" s="60"/>
      <c r="U24" s="60">
        <v>0.2</v>
      </c>
      <c r="V24" s="60"/>
      <c r="W24" s="60">
        <v>0.2</v>
      </c>
      <c r="X24" s="9"/>
      <c r="Y24" s="60">
        <v>0.1</v>
      </c>
      <c r="Z24" s="60"/>
      <c r="AA24" s="9">
        <v>0.2</v>
      </c>
      <c r="AB24" s="9"/>
      <c r="AC24" s="9">
        <v>0.2</v>
      </c>
      <c r="AD24" s="9"/>
      <c r="AE24" s="28" t="s">
        <v>340</v>
      </c>
      <c r="AF24" s="9">
        <v>0</v>
      </c>
      <c r="AG24" s="27">
        <f>+'Enero 2017'!AG24+'Febrero 2017'!AF24</f>
        <v>0.1</v>
      </c>
      <c r="AH24" s="10" t="s">
        <v>380</v>
      </c>
    </row>
    <row r="25" spans="2:34" ht="90" x14ac:dyDescent="0.25">
      <c r="B25" s="31" t="s">
        <v>40</v>
      </c>
      <c r="C25" s="31" t="s">
        <v>41</v>
      </c>
      <c r="D25" s="31" t="s">
        <v>42</v>
      </c>
      <c r="E25" s="31" t="s">
        <v>43</v>
      </c>
      <c r="F25" s="31" t="s">
        <v>50</v>
      </c>
      <c r="G25" s="31" t="s">
        <v>302</v>
      </c>
      <c r="H25" s="31" t="s">
        <v>303</v>
      </c>
      <c r="I25" s="31" t="s">
        <v>304</v>
      </c>
      <c r="J25" s="6" t="s">
        <v>258</v>
      </c>
      <c r="K25" s="6" t="s">
        <v>233</v>
      </c>
      <c r="L25" s="6" t="s">
        <v>236</v>
      </c>
      <c r="M25" s="66" t="s">
        <v>48</v>
      </c>
      <c r="N25" s="7">
        <v>42736</v>
      </c>
      <c r="O25" s="7">
        <v>42923</v>
      </c>
      <c r="P25" s="6" t="s">
        <v>45</v>
      </c>
      <c r="Q25" s="66" t="s">
        <v>88</v>
      </c>
      <c r="R25" s="60">
        <v>0.06</v>
      </c>
      <c r="S25" s="9">
        <v>0.1</v>
      </c>
      <c r="T25" s="60"/>
      <c r="U25" s="60">
        <v>0.2</v>
      </c>
      <c r="V25" s="60"/>
      <c r="W25" s="60">
        <v>0.2</v>
      </c>
      <c r="X25" s="9">
        <v>0.2</v>
      </c>
      <c r="Y25" s="60">
        <v>0.3</v>
      </c>
      <c r="Z25" s="60"/>
      <c r="AA25" s="9"/>
      <c r="AB25" s="9"/>
      <c r="AC25" s="9"/>
      <c r="AD25" s="9"/>
      <c r="AE25" s="28" t="s">
        <v>340</v>
      </c>
      <c r="AF25" s="9">
        <v>0</v>
      </c>
      <c r="AG25" s="27">
        <f>+'Enero 2017'!AG25+'Febrero 2017'!AF25</f>
        <v>0.1</v>
      </c>
      <c r="AH25" s="6" t="s">
        <v>381</v>
      </c>
    </row>
    <row r="26" spans="2:34" ht="149.25" customHeight="1" x14ac:dyDescent="0.25">
      <c r="B26" s="31" t="s">
        <v>40</v>
      </c>
      <c r="C26" s="31" t="s">
        <v>41</v>
      </c>
      <c r="D26" s="31" t="s">
        <v>42</v>
      </c>
      <c r="E26" s="31" t="s">
        <v>43</v>
      </c>
      <c r="F26" s="31" t="s">
        <v>52</v>
      </c>
      <c r="G26" s="31" t="s">
        <v>302</v>
      </c>
      <c r="H26" s="31" t="s">
        <v>303</v>
      </c>
      <c r="I26" s="31" t="s">
        <v>305</v>
      </c>
      <c r="J26" s="66" t="s">
        <v>94</v>
      </c>
      <c r="K26" s="6" t="s">
        <v>497</v>
      </c>
      <c r="L26" s="6" t="s">
        <v>95</v>
      </c>
      <c r="M26" s="66" t="s">
        <v>46</v>
      </c>
      <c r="N26" s="7">
        <v>42767</v>
      </c>
      <c r="O26" s="7">
        <v>43100</v>
      </c>
      <c r="P26" s="6" t="s">
        <v>96</v>
      </c>
      <c r="Q26" s="6" t="s">
        <v>97</v>
      </c>
      <c r="R26" s="60">
        <v>0.1</v>
      </c>
      <c r="S26" s="9">
        <v>0.03</v>
      </c>
      <c r="T26" s="60">
        <v>0.05</v>
      </c>
      <c r="U26" s="60">
        <v>0.05</v>
      </c>
      <c r="V26" s="60">
        <v>0.1</v>
      </c>
      <c r="W26" s="60">
        <v>0.1</v>
      </c>
      <c r="X26" s="60">
        <v>0.1</v>
      </c>
      <c r="Y26" s="60">
        <v>0.1</v>
      </c>
      <c r="Z26" s="60">
        <v>0.1</v>
      </c>
      <c r="AA26" s="60">
        <v>0.1</v>
      </c>
      <c r="AB26" s="60">
        <v>0.1</v>
      </c>
      <c r="AC26" s="60">
        <v>0.1</v>
      </c>
      <c r="AD26" s="60">
        <v>7.0000000000000007E-2</v>
      </c>
      <c r="AE26" s="28" t="s">
        <v>340</v>
      </c>
      <c r="AF26" s="9">
        <v>0.05</v>
      </c>
      <c r="AG26" s="27">
        <f>+'Enero 2017'!AG26+'Febrero 2017'!AF26</f>
        <v>0.08</v>
      </c>
      <c r="AH26" s="6" t="s">
        <v>386</v>
      </c>
    </row>
    <row r="27" spans="2:34" ht="118.5" customHeight="1" x14ac:dyDescent="0.25">
      <c r="B27" s="31" t="s">
        <v>40</v>
      </c>
      <c r="C27" s="31" t="s">
        <v>41</v>
      </c>
      <c r="D27" s="31" t="s">
        <v>42</v>
      </c>
      <c r="E27" s="31" t="s">
        <v>43</v>
      </c>
      <c r="F27" s="31" t="s">
        <v>52</v>
      </c>
      <c r="G27" s="31" t="s">
        <v>302</v>
      </c>
      <c r="H27" s="31" t="s">
        <v>303</v>
      </c>
      <c r="I27" s="31" t="s">
        <v>305</v>
      </c>
      <c r="J27" s="66" t="s">
        <v>98</v>
      </c>
      <c r="K27" s="6" t="s">
        <v>99</v>
      </c>
      <c r="L27" s="6" t="s">
        <v>100</v>
      </c>
      <c r="M27" s="66" t="s">
        <v>46</v>
      </c>
      <c r="N27" s="7">
        <v>42826</v>
      </c>
      <c r="O27" s="7">
        <v>43100</v>
      </c>
      <c r="P27" s="6" t="s">
        <v>96</v>
      </c>
      <c r="Q27" s="6" t="s">
        <v>97</v>
      </c>
      <c r="R27" s="60">
        <v>7.0000000000000007E-2</v>
      </c>
      <c r="S27" s="9"/>
      <c r="T27" s="61"/>
      <c r="U27" s="61"/>
      <c r="V27" s="60">
        <v>0.05</v>
      </c>
      <c r="W27" s="60">
        <v>0.1</v>
      </c>
      <c r="X27" s="9">
        <v>0.1</v>
      </c>
      <c r="Y27" s="60">
        <v>0.1</v>
      </c>
      <c r="Z27" s="60">
        <v>0.1</v>
      </c>
      <c r="AA27" s="9">
        <v>0.15</v>
      </c>
      <c r="AB27" s="9">
        <v>0.15</v>
      </c>
      <c r="AC27" s="9">
        <v>0.15</v>
      </c>
      <c r="AD27" s="9">
        <v>0.1</v>
      </c>
      <c r="AE27" s="28" t="s">
        <v>340</v>
      </c>
      <c r="AF27" s="9"/>
      <c r="AG27" s="27">
        <f>+'Enero 2017'!AG27+'Febrero 2017'!AF27</f>
        <v>0</v>
      </c>
      <c r="AH27" s="6"/>
    </row>
    <row r="28" spans="2:34" ht="90" x14ac:dyDescent="0.25">
      <c r="B28" s="31" t="s">
        <v>40</v>
      </c>
      <c r="C28" s="31" t="s">
        <v>41</v>
      </c>
      <c r="D28" s="31" t="s">
        <v>42</v>
      </c>
      <c r="E28" s="31" t="s">
        <v>43</v>
      </c>
      <c r="F28" s="31" t="s">
        <v>52</v>
      </c>
      <c r="G28" s="31" t="s">
        <v>302</v>
      </c>
      <c r="H28" s="31" t="s">
        <v>303</v>
      </c>
      <c r="I28" s="31" t="s">
        <v>305</v>
      </c>
      <c r="J28" s="66" t="s">
        <v>101</v>
      </c>
      <c r="K28" s="6" t="s">
        <v>498</v>
      </c>
      <c r="L28" s="6" t="s">
        <v>103</v>
      </c>
      <c r="M28" s="66" t="s">
        <v>46</v>
      </c>
      <c r="N28" s="7">
        <v>42826</v>
      </c>
      <c r="O28" s="7">
        <v>43100</v>
      </c>
      <c r="P28" s="6" t="s">
        <v>96</v>
      </c>
      <c r="Q28" s="6" t="s">
        <v>104</v>
      </c>
      <c r="R28" s="60">
        <v>0.08</v>
      </c>
      <c r="S28" s="9">
        <v>0.02</v>
      </c>
      <c r="T28" s="61">
        <v>0.04</v>
      </c>
      <c r="U28" s="61">
        <v>0.06</v>
      </c>
      <c r="V28" s="60">
        <v>0.08</v>
      </c>
      <c r="W28" s="60">
        <v>0.1</v>
      </c>
      <c r="X28" s="9">
        <v>0.1</v>
      </c>
      <c r="Y28" s="60">
        <v>0.1</v>
      </c>
      <c r="Z28" s="60">
        <v>0.1</v>
      </c>
      <c r="AA28" s="9">
        <v>0.1</v>
      </c>
      <c r="AB28" s="9">
        <v>0.1</v>
      </c>
      <c r="AC28" s="9">
        <v>0.1</v>
      </c>
      <c r="AD28" s="9">
        <v>0.1</v>
      </c>
      <c r="AE28" s="28" t="s">
        <v>340</v>
      </c>
      <c r="AF28" s="9">
        <v>0.04</v>
      </c>
      <c r="AG28" s="27">
        <f>+'Enero 2017'!AG28+'Febrero 2017'!AF28</f>
        <v>0.06</v>
      </c>
      <c r="AH28" s="6" t="s">
        <v>387</v>
      </c>
    </row>
    <row r="29" spans="2:34" ht="118.5" customHeight="1" x14ac:dyDescent="0.25">
      <c r="B29" s="31" t="s">
        <v>40</v>
      </c>
      <c r="C29" s="31" t="s">
        <v>41</v>
      </c>
      <c r="D29" s="31" t="s">
        <v>42</v>
      </c>
      <c r="E29" s="31" t="s">
        <v>43</v>
      </c>
      <c r="F29" s="31" t="s">
        <v>52</v>
      </c>
      <c r="G29" s="31" t="s">
        <v>324</v>
      </c>
      <c r="H29" s="31" t="s">
        <v>325</v>
      </c>
      <c r="I29" s="31" t="s">
        <v>323</v>
      </c>
      <c r="J29" s="66" t="s">
        <v>105</v>
      </c>
      <c r="K29" s="6" t="s">
        <v>106</v>
      </c>
      <c r="L29" s="6" t="s">
        <v>107</v>
      </c>
      <c r="M29" s="66" t="s">
        <v>46</v>
      </c>
      <c r="N29" s="7">
        <v>42745</v>
      </c>
      <c r="O29" s="7">
        <v>43100</v>
      </c>
      <c r="P29" s="6" t="s">
        <v>96</v>
      </c>
      <c r="Q29" s="6" t="s">
        <v>108</v>
      </c>
      <c r="R29" s="60">
        <v>0.08</v>
      </c>
      <c r="S29" s="9">
        <v>0.04</v>
      </c>
      <c r="T29" s="61">
        <v>0.06</v>
      </c>
      <c r="U29" s="61">
        <v>0.08</v>
      </c>
      <c r="V29" s="61">
        <v>0.08</v>
      </c>
      <c r="W29" s="61">
        <v>0.08</v>
      </c>
      <c r="X29" s="9">
        <v>0.08</v>
      </c>
      <c r="Y29" s="61">
        <v>0.08</v>
      </c>
      <c r="Z29" s="61">
        <v>0.08</v>
      </c>
      <c r="AA29" s="9">
        <v>0.1</v>
      </c>
      <c r="AB29" s="9">
        <v>0.1</v>
      </c>
      <c r="AC29" s="9">
        <v>0.1</v>
      </c>
      <c r="AD29" s="9">
        <v>0.12</v>
      </c>
      <c r="AE29" s="28" t="s">
        <v>340</v>
      </c>
      <c r="AF29" s="9">
        <v>0.06</v>
      </c>
      <c r="AG29" s="27">
        <f>+'Enero 2017'!AG29+'Febrero 2017'!AF29</f>
        <v>0.1</v>
      </c>
      <c r="AH29" s="6" t="s">
        <v>388</v>
      </c>
    </row>
    <row r="30" spans="2:34" ht="90" x14ac:dyDescent="0.25">
      <c r="B30" s="31" t="s">
        <v>40</v>
      </c>
      <c r="C30" s="31" t="s">
        <v>41</v>
      </c>
      <c r="D30" s="31" t="s">
        <v>42</v>
      </c>
      <c r="E30" s="31" t="s">
        <v>43</v>
      </c>
      <c r="F30" s="31" t="s">
        <v>52</v>
      </c>
      <c r="G30" s="31" t="s">
        <v>302</v>
      </c>
      <c r="H30" s="31" t="s">
        <v>303</v>
      </c>
      <c r="I30" s="31" t="s">
        <v>305</v>
      </c>
      <c r="J30" s="66" t="s">
        <v>109</v>
      </c>
      <c r="K30" s="6" t="s">
        <v>110</v>
      </c>
      <c r="L30" s="6" t="s">
        <v>111</v>
      </c>
      <c r="M30" s="66" t="s">
        <v>46</v>
      </c>
      <c r="N30" s="7">
        <v>42658</v>
      </c>
      <c r="O30" s="7">
        <v>43100</v>
      </c>
      <c r="P30" s="6" t="s">
        <v>96</v>
      </c>
      <c r="Q30" s="6" t="s">
        <v>112</v>
      </c>
      <c r="R30" s="60">
        <v>0.02</v>
      </c>
      <c r="S30" s="9">
        <v>0.01</v>
      </c>
      <c r="T30" s="61"/>
      <c r="U30" s="61"/>
      <c r="V30" s="61">
        <v>0.04</v>
      </c>
      <c r="W30" s="61"/>
      <c r="X30" s="9"/>
      <c r="Y30" s="61"/>
      <c r="Z30" s="60">
        <v>0.1</v>
      </c>
      <c r="AA30" s="9">
        <v>0.2</v>
      </c>
      <c r="AB30" s="9">
        <v>0.2</v>
      </c>
      <c r="AC30" s="9">
        <v>0.2</v>
      </c>
      <c r="AD30" s="9">
        <v>0.25</v>
      </c>
      <c r="AE30" s="28" t="s">
        <v>340</v>
      </c>
      <c r="AF30" s="9">
        <v>0</v>
      </c>
      <c r="AG30" s="27">
        <f>+'Enero 2017'!AG30+'Febrero 2017'!AF30</f>
        <v>0.01</v>
      </c>
      <c r="AH30" s="6" t="s">
        <v>389</v>
      </c>
    </row>
    <row r="31" spans="2:34" ht="405" x14ac:dyDescent="0.25">
      <c r="B31" s="31" t="s">
        <v>40</v>
      </c>
      <c r="C31" s="31" t="s">
        <v>41</v>
      </c>
      <c r="D31" s="31" t="s">
        <v>42</v>
      </c>
      <c r="E31" s="31" t="s">
        <v>43</v>
      </c>
      <c r="F31" s="31" t="s">
        <v>52</v>
      </c>
      <c r="G31" s="31" t="s">
        <v>302</v>
      </c>
      <c r="H31" s="31" t="s">
        <v>303</v>
      </c>
      <c r="I31" s="31" t="s">
        <v>305</v>
      </c>
      <c r="J31" s="66" t="s">
        <v>113</v>
      </c>
      <c r="K31" s="6" t="s">
        <v>114</v>
      </c>
      <c r="L31" s="6" t="s">
        <v>115</v>
      </c>
      <c r="M31" s="66" t="s">
        <v>46</v>
      </c>
      <c r="N31" s="7">
        <v>42826</v>
      </c>
      <c r="O31" s="7">
        <v>43100</v>
      </c>
      <c r="P31" s="6" t="s">
        <v>116</v>
      </c>
      <c r="Q31" s="6" t="s">
        <v>117</v>
      </c>
      <c r="R31" s="60">
        <v>0.08</v>
      </c>
      <c r="S31" s="9"/>
      <c r="T31" s="61"/>
      <c r="U31" s="61"/>
      <c r="V31" s="60">
        <v>0.05</v>
      </c>
      <c r="W31" s="60">
        <v>0.1</v>
      </c>
      <c r="X31" s="9">
        <v>0.1</v>
      </c>
      <c r="Y31" s="60">
        <v>0.1</v>
      </c>
      <c r="Z31" s="60">
        <v>0.1</v>
      </c>
      <c r="AA31" s="9">
        <v>0.1</v>
      </c>
      <c r="AB31" s="9">
        <v>0.1</v>
      </c>
      <c r="AC31" s="9">
        <v>0.1</v>
      </c>
      <c r="AD31" s="9">
        <v>0.25</v>
      </c>
      <c r="AE31" s="28" t="s">
        <v>340</v>
      </c>
      <c r="AF31" s="9"/>
      <c r="AG31" s="27">
        <f>+'Enero 2017'!AG31+'Febrero 2017'!AF31</f>
        <v>0</v>
      </c>
      <c r="AH31" s="6"/>
    </row>
    <row r="32" spans="2:34" ht="165" x14ac:dyDescent="0.25">
      <c r="B32" s="31" t="s">
        <v>40</v>
      </c>
      <c r="C32" s="31" t="s">
        <v>41</v>
      </c>
      <c r="D32" s="31" t="s">
        <v>42</v>
      </c>
      <c r="E32" s="31" t="s">
        <v>43</v>
      </c>
      <c r="F32" s="31" t="s">
        <v>52</v>
      </c>
      <c r="G32" s="31" t="s">
        <v>302</v>
      </c>
      <c r="H32" s="31" t="s">
        <v>303</v>
      </c>
      <c r="I32" s="31" t="s">
        <v>305</v>
      </c>
      <c r="J32" s="66" t="s">
        <v>118</v>
      </c>
      <c r="K32" s="6" t="s">
        <v>119</v>
      </c>
      <c r="L32" s="6" t="s">
        <v>120</v>
      </c>
      <c r="M32" s="66" t="s">
        <v>46</v>
      </c>
      <c r="N32" s="7">
        <v>42948</v>
      </c>
      <c r="O32" s="7">
        <v>43100</v>
      </c>
      <c r="P32" s="6"/>
      <c r="Q32" s="6"/>
      <c r="R32" s="60">
        <v>0.08</v>
      </c>
      <c r="S32" s="9"/>
      <c r="T32" s="61"/>
      <c r="U32" s="61"/>
      <c r="V32" s="60"/>
      <c r="W32" s="60"/>
      <c r="X32" s="9"/>
      <c r="Y32" s="60"/>
      <c r="Z32" s="60">
        <v>0.05</v>
      </c>
      <c r="AA32" s="9">
        <v>0.1</v>
      </c>
      <c r="AB32" s="9">
        <v>0.2</v>
      </c>
      <c r="AC32" s="9">
        <v>0.3</v>
      </c>
      <c r="AD32" s="9">
        <v>0.35</v>
      </c>
      <c r="AE32" s="28" t="s">
        <v>340</v>
      </c>
      <c r="AF32" s="9"/>
      <c r="AG32" s="27">
        <f>+'Enero 2017'!AG32+'Febrero 2017'!AF32</f>
        <v>0</v>
      </c>
      <c r="AH32" s="6"/>
    </row>
    <row r="33" spans="2:34" ht="120" x14ac:dyDescent="0.25">
      <c r="B33" s="31" t="s">
        <v>40</v>
      </c>
      <c r="C33" s="66" t="s">
        <v>54</v>
      </c>
      <c r="D33" s="31" t="s">
        <v>42</v>
      </c>
      <c r="E33" s="66" t="s">
        <v>55</v>
      </c>
      <c r="F33" s="66" t="s">
        <v>56</v>
      </c>
      <c r="G33" s="31" t="s">
        <v>302</v>
      </c>
      <c r="H33" s="66" t="s">
        <v>309</v>
      </c>
      <c r="I33" s="66" t="s">
        <v>310</v>
      </c>
      <c r="J33" s="65" t="s">
        <v>162</v>
      </c>
      <c r="K33" s="6" t="s">
        <v>339</v>
      </c>
      <c r="L33" s="6" t="s">
        <v>259</v>
      </c>
      <c r="M33" s="66" t="s">
        <v>57</v>
      </c>
      <c r="N33" s="7">
        <v>42795</v>
      </c>
      <c r="O33" s="7">
        <v>42916</v>
      </c>
      <c r="P33" s="6" t="s">
        <v>260</v>
      </c>
      <c r="Q33" s="6" t="s">
        <v>88</v>
      </c>
      <c r="R33" s="60">
        <v>0.2</v>
      </c>
      <c r="S33" s="9"/>
      <c r="T33" s="60"/>
      <c r="U33" s="60">
        <v>0.25</v>
      </c>
      <c r="V33" s="60">
        <v>0.25</v>
      </c>
      <c r="W33" s="60">
        <v>0.25</v>
      </c>
      <c r="X33" s="9">
        <v>0.25</v>
      </c>
      <c r="Y33" s="60"/>
      <c r="Z33" s="60"/>
      <c r="AA33" s="9"/>
      <c r="AB33" s="60"/>
      <c r="AC33" s="60"/>
      <c r="AD33" s="9"/>
      <c r="AE33" s="28" t="s">
        <v>340</v>
      </c>
      <c r="AF33" s="9">
        <f>+T33</f>
        <v>0</v>
      </c>
      <c r="AG33" s="27">
        <f>+'Enero 2017'!AG33+'Febrero 2017'!AF33</f>
        <v>0</v>
      </c>
      <c r="AH33" s="6" t="s">
        <v>438</v>
      </c>
    </row>
    <row r="34" spans="2:34" ht="180" x14ac:dyDescent="0.25">
      <c r="B34" s="31" t="s">
        <v>40</v>
      </c>
      <c r="C34" s="66" t="s">
        <v>54</v>
      </c>
      <c r="D34" s="31" t="s">
        <v>42</v>
      </c>
      <c r="E34" s="66" t="s">
        <v>55</v>
      </c>
      <c r="F34" s="31" t="s">
        <v>58</v>
      </c>
      <c r="G34" s="31" t="s">
        <v>302</v>
      </c>
      <c r="H34" s="66" t="s">
        <v>309</v>
      </c>
      <c r="I34" s="66" t="s">
        <v>311</v>
      </c>
      <c r="J34" s="255" t="s">
        <v>163</v>
      </c>
      <c r="K34" s="6" t="s">
        <v>164</v>
      </c>
      <c r="L34" s="6" t="s">
        <v>261</v>
      </c>
      <c r="M34" s="66" t="s">
        <v>57</v>
      </c>
      <c r="N34" s="7">
        <v>42736</v>
      </c>
      <c r="O34" s="7">
        <v>43100</v>
      </c>
      <c r="P34" s="6" t="s">
        <v>262</v>
      </c>
      <c r="Q34" s="6" t="s">
        <v>88</v>
      </c>
      <c r="R34" s="60">
        <v>0</v>
      </c>
      <c r="S34" s="9">
        <v>0.08</v>
      </c>
      <c r="T34" s="60">
        <v>0.08</v>
      </c>
      <c r="U34" s="60">
        <v>0.08</v>
      </c>
      <c r="V34" s="60">
        <v>0.08</v>
      </c>
      <c r="W34" s="60">
        <v>0.08</v>
      </c>
      <c r="X34" s="9">
        <v>0.08</v>
      </c>
      <c r="Y34" s="60">
        <v>0.08</v>
      </c>
      <c r="Z34" s="60">
        <v>0.08</v>
      </c>
      <c r="AA34" s="9">
        <v>0.08</v>
      </c>
      <c r="AB34" s="60">
        <v>0.09</v>
      </c>
      <c r="AC34" s="60">
        <v>0.09</v>
      </c>
      <c r="AD34" s="9">
        <v>0.1</v>
      </c>
      <c r="AE34" s="28" t="s">
        <v>340</v>
      </c>
      <c r="AF34" s="9">
        <f t="shared" ref="AF34:AF39" si="0">+T34</f>
        <v>0.08</v>
      </c>
      <c r="AG34" s="27">
        <f>+'Enero 2017'!AG34+'Febrero 2017'!AF34</f>
        <v>0.16</v>
      </c>
      <c r="AH34" s="34" t="s">
        <v>445</v>
      </c>
    </row>
    <row r="35" spans="2:34" ht="120" x14ac:dyDescent="0.25">
      <c r="B35" s="31" t="s">
        <v>40</v>
      </c>
      <c r="C35" s="66" t="s">
        <v>54</v>
      </c>
      <c r="D35" s="31" t="s">
        <v>42</v>
      </c>
      <c r="E35" s="66" t="s">
        <v>55</v>
      </c>
      <c r="F35" s="31" t="s">
        <v>58</v>
      </c>
      <c r="G35" s="31" t="s">
        <v>302</v>
      </c>
      <c r="H35" s="66" t="s">
        <v>309</v>
      </c>
      <c r="I35" s="66" t="s">
        <v>311</v>
      </c>
      <c r="J35" s="257"/>
      <c r="K35" s="6" t="s">
        <v>165</v>
      </c>
      <c r="L35" s="6" t="s">
        <v>263</v>
      </c>
      <c r="M35" s="66" t="s">
        <v>57</v>
      </c>
      <c r="N35" s="7">
        <v>42736</v>
      </c>
      <c r="O35" s="7">
        <v>43100</v>
      </c>
      <c r="P35" s="6" t="s">
        <v>260</v>
      </c>
      <c r="Q35" s="6" t="s">
        <v>88</v>
      </c>
      <c r="R35" s="60">
        <v>0.05</v>
      </c>
      <c r="S35" s="9">
        <v>0.08</v>
      </c>
      <c r="T35" s="60">
        <v>0.08</v>
      </c>
      <c r="U35" s="60">
        <v>0.08</v>
      </c>
      <c r="V35" s="60">
        <v>0.08</v>
      </c>
      <c r="W35" s="60">
        <v>0.08</v>
      </c>
      <c r="X35" s="9">
        <v>0.08</v>
      </c>
      <c r="Y35" s="60">
        <v>0.08</v>
      </c>
      <c r="Z35" s="60">
        <v>0.08</v>
      </c>
      <c r="AA35" s="9">
        <v>0.08</v>
      </c>
      <c r="AB35" s="60">
        <v>0.09</v>
      </c>
      <c r="AC35" s="60">
        <v>0.09</v>
      </c>
      <c r="AD35" s="9">
        <v>0.1</v>
      </c>
      <c r="AE35" s="28" t="s">
        <v>340</v>
      </c>
      <c r="AF35" s="9">
        <f t="shared" si="0"/>
        <v>0.08</v>
      </c>
      <c r="AG35" s="27">
        <f>+'Enero 2017'!AG35+'Febrero 2017'!AF35</f>
        <v>0.16</v>
      </c>
      <c r="AH35" s="10" t="s">
        <v>446</v>
      </c>
    </row>
    <row r="36" spans="2:34" ht="156.75" x14ac:dyDescent="0.25">
      <c r="B36" s="31" t="s">
        <v>40</v>
      </c>
      <c r="C36" s="31" t="s">
        <v>58</v>
      </c>
      <c r="D36" s="31" t="s">
        <v>42</v>
      </c>
      <c r="E36" s="31" t="s">
        <v>55</v>
      </c>
      <c r="F36" s="66" t="s">
        <v>56</v>
      </c>
      <c r="G36" s="31" t="s">
        <v>302</v>
      </c>
      <c r="H36" s="66" t="s">
        <v>309</v>
      </c>
      <c r="I36" s="66" t="s">
        <v>311</v>
      </c>
      <c r="J36" s="255" t="s">
        <v>326</v>
      </c>
      <c r="K36" s="6" t="s">
        <v>166</v>
      </c>
      <c r="L36" s="6" t="s">
        <v>264</v>
      </c>
      <c r="M36" s="66" t="s">
        <v>57</v>
      </c>
      <c r="N36" s="7">
        <v>42736</v>
      </c>
      <c r="O36" s="7">
        <v>43100</v>
      </c>
      <c r="P36" s="6" t="s">
        <v>260</v>
      </c>
      <c r="Q36" s="6" t="s">
        <v>265</v>
      </c>
      <c r="R36" s="60">
        <v>0.05</v>
      </c>
      <c r="S36" s="9">
        <v>0.08</v>
      </c>
      <c r="T36" s="61">
        <v>0.08</v>
      </c>
      <c r="U36" s="61">
        <v>0.08</v>
      </c>
      <c r="V36" s="61">
        <v>0.08</v>
      </c>
      <c r="W36" s="61">
        <v>0.08</v>
      </c>
      <c r="X36" s="9">
        <v>0.08</v>
      </c>
      <c r="Y36" s="61">
        <v>0.08</v>
      </c>
      <c r="Z36" s="61">
        <v>0.08</v>
      </c>
      <c r="AA36" s="9">
        <v>0.08</v>
      </c>
      <c r="AB36" s="60">
        <v>0.09</v>
      </c>
      <c r="AC36" s="60">
        <v>0.09</v>
      </c>
      <c r="AD36" s="9">
        <v>0.1</v>
      </c>
      <c r="AE36" s="28" t="s">
        <v>340</v>
      </c>
      <c r="AF36" s="9">
        <f t="shared" si="0"/>
        <v>0.08</v>
      </c>
      <c r="AG36" s="27">
        <f>+'Enero 2017'!AG36+'Febrero 2017'!AF36</f>
        <v>0.16</v>
      </c>
      <c r="AH36" s="10" t="s">
        <v>447</v>
      </c>
    </row>
    <row r="37" spans="2:34" ht="199.5" x14ac:dyDescent="0.25">
      <c r="B37" s="31" t="s">
        <v>59</v>
      </c>
      <c r="C37" s="31" t="s">
        <v>58</v>
      </c>
      <c r="D37" s="31" t="s">
        <v>42</v>
      </c>
      <c r="E37" s="31" t="s">
        <v>55</v>
      </c>
      <c r="F37" s="66" t="s">
        <v>56</v>
      </c>
      <c r="G37" s="31" t="s">
        <v>302</v>
      </c>
      <c r="H37" s="66" t="s">
        <v>309</v>
      </c>
      <c r="I37" s="66" t="s">
        <v>311</v>
      </c>
      <c r="J37" s="256"/>
      <c r="K37" s="6" t="s">
        <v>167</v>
      </c>
      <c r="L37" s="6" t="s">
        <v>266</v>
      </c>
      <c r="M37" s="66" t="s">
        <v>57</v>
      </c>
      <c r="N37" s="7">
        <v>42795</v>
      </c>
      <c r="O37" s="7">
        <v>43100</v>
      </c>
      <c r="P37" s="6" t="s">
        <v>260</v>
      </c>
      <c r="Q37" s="6" t="s">
        <v>267</v>
      </c>
      <c r="R37" s="60">
        <v>0.3</v>
      </c>
      <c r="S37" s="9"/>
      <c r="T37" s="60"/>
      <c r="U37" s="60">
        <v>0.1</v>
      </c>
      <c r="V37" s="60">
        <v>0.1</v>
      </c>
      <c r="W37" s="60">
        <v>0.1</v>
      </c>
      <c r="X37" s="9">
        <v>0.1</v>
      </c>
      <c r="Y37" s="60">
        <v>0.1</v>
      </c>
      <c r="Z37" s="60">
        <v>0.1</v>
      </c>
      <c r="AA37" s="9">
        <v>0.1</v>
      </c>
      <c r="AB37" s="60">
        <v>0.1</v>
      </c>
      <c r="AC37" s="60">
        <v>0.1</v>
      </c>
      <c r="AD37" s="9">
        <v>0.1</v>
      </c>
      <c r="AE37" s="28" t="s">
        <v>340</v>
      </c>
      <c r="AF37" s="9">
        <f t="shared" si="0"/>
        <v>0</v>
      </c>
      <c r="AG37" s="27">
        <f>+'Enero 2017'!AG37+'Febrero 2017'!AF37</f>
        <v>0</v>
      </c>
      <c r="AH37" s="35" t="s">
        <v>448</v>
      </c>
    </row>
    <row r="38" spans="2:34" ht="120" x14ac:dyDescent="0.25">
      <c r="B38" s="31" t="s">
        <v>59</v>
      </c>
      <c r="C38" s="31" t="s">
        <v>58</v>
      </c>
      <c r="D38" s="31" t="s">
        <v>42</v>
      </c>
      <c r="E38" s="31" t="s">
        <v>55</v>
      </c>
      <c r="F38" s="31" t="s">
        <v>168</v>
      </c>
      <c r="G38" s="31" t="s">
        <v>302</v>
      </c>
      <c r="H38" s="66" t="s">
        <v>309</v>
      </c>
      <c r="I38" s="66" t="s">
        <v>311</v>
      </c>
      <c r="J38" s="258" t="s">
        <v>169</v>
      </c>
      <c r="K38" s="29" t="s">
        <v>170</v>
      </c>
      <c r="L38" s="29" t="s">
        <v>268</v>
      </c>
      <c r="M38" s="31" t="s">
        <v>57</v>
      </c>
      <c r="N38" s="7">
        <v>42736</v>
      </c>
      <c r="O38" s="7">
        <v>43100</v>
      </c>
      <c r="P38" s="6" t="s">
        <v>260</v>
      </c>
      <c r="Q38" s="29" t="s">
        <v>88</v>
      </c>
      <c r="R38" s="60">
        <v>0.3</v>
      </c>
      <c r="S38" s="9"/>
      <c r="T38" s="60">
        <v>0.09</v>
      </c>
      <c r="U38" s="60">
        <v>0.09</v>
      </c>
      <c r="V38" s="60">
        <v>0.09</v>
      </c>
      <c r="W38" s="60">
        <v>0.09</v>
      </c>
      <c r="X38" s="9">
        <v>0.09</v>
      </c>
      <c r="Y38" s="60">
        <v>0.09</v>
      </c>
      <c r="Z38" s="60">
        <v>0.09</v>
      </c>
      <c r="AA38" s="9">
        <v>0.09</v>
      </c>
      <c r="AB38" s="9">
        <v>0.09</v>
      </c>
      <c r="AC38" s="9">
        <v>0.09</v>
      </c>
      <c r="AD38" s="9">
        <v>0.1</v>
      </c>
      <c r="AE38" s="28" t="s">
        <v>340</v>
      </c>
      <c r="AF38" s="9">
        <f t="shared" si="0"/>
        <v>0.09</v>
      </c>
      <c r="AG38" s="27">
        <f>+'Enero 2017'!AG38+'Febrero 2017'!AF38</f>
        <v>0.09</v>
      </c>
      <c r="AH38" s="35" t="s">
        <v>449</v>
      </c>
    </row>
    <row r="39" spans="2:34" ht="120" x14ac:dyDescent="0.25">
      <c r="B39" s="31" t="s">
        <v>59</v>
      </c>
      <c r="C39" s="31" t="s">
        <v>58</v>
      </c>
      <c r="D39" s="31" t="s">
        <v>42</v>
      </c>
      <c r="E39" s="31" t="s">
        <v>55</v>
      </c>
      <c r="F39" s="31" t="s">
        <v>168</v>
      </c>
      <c r="G39" s="31" t="s">
        <v>302</v>
      </c>
      <c r="H39" s="66" t="s">
        <v>309</v>
      </c>
      <c r="I39" s="66" t="s">
        <v>311</v>
      </c>
      <c r="J39" s="260"/>
      <c r="K39" s="29" t="s">
        <v>171</v>
      </c>
      <c r="L39" s="29" t="s">
        <v>268</v>
      </c>
      <c r="M39" s="31" t="s">
        <v>57</v>
      </c>
      <c r="N39" s="7">
        <v>42736</v>
      </c>
      <c r="O39" s="7">
        <v>43100</v>
      </c>
      <c r="P39" s="6" t="s">
        <v>260</v>
      </c>
      <c r="Q39" s="29" t="s">
        <v>88</v>
      </c>
      <c r="R39" s="60">
        <v>0.1</v>
      </c>
      <c r="S39" s="9">
        <v>0.08</v>
      </c>
      <c r="T39" s="60">
        <v>0.08</v>
      </c>
      <c r="U39" s="60">
        <v>0.08</v>
      </c>
      <c r="V39" s="60">
        <v>0.08</v>
      </c>
      <c r="W39" s="60">
        <v>0.08</v>
      </c>
      <c r="X39" s="9">
        <v>0.08</v>
      </c>
      <c r="Y39" s="60">
        <v>0.08</v>
      </c>
      <c r="Z39" s="60">
        <v>0.08</v>
      </c>
      <c r="AA39" s="9">
        <v>0.08</v>
      </c>
      <c r="AB39" s="9">
        <v>0.09</v>
      </c>
      <c r="AC39" s="9">
        <v>0.09</v>
      </c>
      <c r="AD39" s="9">
        <v>0.1</v>
      </c>
      <c r="AE39" s="28" t="s">
        <v>340</v>
      </c>
      <c r="AF39" s="9">
        <f t="shared" si="0"/>
        <v>0.08</v>
      </c>
      <c r="AG39" s="27">
        <f>+'Enero 2017'!AG39+'Febrero 2017'!AF39</f>
        <v>0.16</v>
      </c>
      <c r="AH39" s="35" t="s">
        <v>450</v>
      </c>
    </row>
    <row r="40" spans="2:34" ht="120" x14ac:dyDescent="0.25">
      <c r="B40" s="31" t="s">
        <v>59</v>
      </c>
      <c r="C40" s="31" t="s">
        <v>60</v>
      </c>
      <c r="D40" s="31" t="s">
        <v>61</v>
      </c>
      <c r="E40" s="31" t="s">
        <v>62</v>
      </c>
      <c r="F40" s="31" t="s">
        <v>63</v>
      </c>
      <c r="G40" s="31" t="s">
        <v>302</v>
      </c>
      <c r="H40" s="66" t="s">
        <v>312</v>
      </c>
      <c r="I40" s="29" t="s">
        <v>312</v>
      </c>
      <c r="J40" s="272" t="s">
        <v>172</v>
      </c>
      <c r="K40" s="29" t="s">
        <v>173</v>
      </c>
      <c r="L40" s="29" t="s">
        <v>269</v>
      </c>
      <c r="M40" s="31" t="s">
        <v>57</v>
      </c>
      <c r="N40" s="7">
        <v>42736</v>
      </c>
      <c r="O40" s="7">
        <v>43100</v>
      </c>
      <c r="P40" s="6" t="s">
        <v>260</v>
      </c>
      <c r="Q40" s="29" t="s">
        <v>270</v>
      </c>
      <c r="R40" s="60">
        <v>0</v>
      </c>
      <c r="S40" s="9">
        <v>0.08</v>
      </c>
      <c r="T40" s="60">
        <v>0.08</v>
      </c>
      <c r="U40" s="60">
        <v>0.08</v>
      </c>
      <c r="V40" s="60">
        <v>0.08</v>
      </c>
      <c r="W40" s="60">
        <v>0.08</v>
      </c>
      <c r="X40" s="9">
        <v>0.08</v>
      </c>
      <c r="Y40" s="60">
        <v>0.08</v>
      </c>
      <c r="Z40" s="60">
        <v>0.08</v>
      </c>
      <c r="AA40" s="9">
        <v>0.08</v>
      </c>
      <c r="AB40" s="9">
        <v>0.09</v>
      </c>
      <c r="AC40" s="9">
        <v>0.09</v>
      </c>
      <c r="AD40" s="9">
        <v>0.1</v>
      </c>
      <c r="AE40" s="28" t="s">
        <v>340</v>
      </c>
      <c r="AF40" s="9">
        <f>+T40</f>
        <v>0.08</v>
      </c>
      <c r="AG40" s="27">
        <f>+'Enero 2017'!AG40+'Febrero 2017'!AF40</f>
        <v>0.16</v>
      </c>
      <c r="AH40" s="10" t="s">
        <v>485</v>
      </c>
    </row>
    <row r="41" spans="2:34" ht="120" x14ac:dyDescent="0.25">
      <c r="B41" s="31" t="s">
        <v>59</v>
      </c>
      <c r="C41" s="31" t="s">
        <v>60</v>
      </c>
      <c r="D41" s="31" t="s">
        <v>61</v>
      </c>
      <c r="E41" s="31" t="s">
        <v>62</v>
      </c>
      <c r="F41" s="31" t="s">
        <v>63</v>
      </c>
      <c r="G41" s="31" t="s">
        <v>302</v>
      </c>
      <c r="H41" s="66" t="s">
        <v>312</v>
      </c>
      <c r="I41" s="29" t="s">
        <v>312</v>
      </c>
      <c r="J41" s="259"/>
      <c r="K41" s="52" t="s">
        <v>486</v>
      </c>
      <c r="L41" s="52" t="s">
        <v>487</v>
      </c>
      <c r="M41" s="31" t="s">
        <v>57</v>
      </c>
      <c r="N41" s="7">
        <v>42736</v>
      </c>
      <c r="O41" s="7">
        <v>43100</v>
      </c>
      <c r="P41" s="34" t="s">
        <v>260</v>
      </c>
      <c r="Q41" s="29" t="s">
        <v>488</v>
      </c>
      <c r="R41" s="60">
        <v>1</v>
      </c>
      <c r="S41" s="9">
        <v>0.08</v>
      </c>
      <c r="T41" s="60">
        <v>0.08</v>
      </c>
      <c r="U41" s="60">
        <v>0.08</v>
      </c>
      <c r="V41" s="60">
        <v>0.08</v>
      </c>
      <c r="W41" s="60">
        <v>0.08</v>
      </c>
      <c r="X41" s="9">
        <v>0.08</v>
      </c>
      <c r="Y41" s="60">
        <v>0.08</v>
      </c>
      <c r="Z41" s="60">
        <v>0.08</v>
      </c>
      <c r="AA41" s="9">
        <v>0.08</v>
      </c>
      <c r="AB41" s="9">
        <v>0.09</v>
      </c>
      <c r="AC41" s="9">
        <v>0.09</v>
      </c>
      <c r="AD41" s="9">
        <v>0.1</v>
      </c>
      <c r="AE41" s="28" t="s">
        <v>340</v>
      </c>
      <c r="AF41" s="9">
        <f>+T41</f>
        <v>0.08</v>
      </c>
      <c r="AG41" s="27">
        <f>+'Enero 2017'!AG41+'Febrero 2017'!AF41</f>
        <v>0.16</v>
      </c>
      <c r="AH41" s="35" t="s">
        <v>489</v>
      </c>
    </row>
    <row r="42" spans="2:34" ht="120" x14ac:dyDescent="0.25">
      <c r="B42" s="31" t="s">
        <v>59</v>
      </c>
      <c r="C42" s="31" t="s">
        <v>60</v>
      </c>
      <c r="D42" s="31" t="s">
        <v>61</v>
      </c>
      <c r="E42" s="31" t="s">
        <v>62</v>
      </c>
      <c r="F42" s="31" t="s">
        <v>63</v>
      </c>
      <c r="G42" s="31" t="s">
        <v>302</v>
      </c>
      <c r="H42" s="66" t="s">
        <v>312</v>
      </c>
      <c r="I42" s="29" t="s">
        <v>312</v>
      </c>
      <c r="J42" s="260"/>
      <c r="K42" s="29" t="s">
        <v>174</v>
      </c>
      <c r="L42" s="29" t="s">
        <v>272</v>
      </c>
      <c r="M42" s="31" t="s">
        <v>57</v>
      </c>
      <c r="N42" s="7">
        <v>42887</v>
      </c>
      <c r="O42" s="7">
        <v>43100</v>
      </c>
      <c r="P42" s="6" t="s">
        <v>260</v>
      </c>
      <c r="Q42" s="29"/>
      <c r="R42" s="60">
        <v>0</v>
      </c>
      <c r="S42" s="9"/>
      <c r="T42" s="60"/>
      <c r="U42" s="60"/>
      <c r="V42" s="60"/>
      <c r="W42" s="60"/>
      <c r="X42" s="9">
        <v>0.5</v>
      </c>
      <c r="Y42" s="60"/>
      <c r="Z42" s="60"/>
      <c r="AA42" s="9"/>
      <c r="AB42" s="9"/>
      <c r="AC42" s="9"/>
      <c r="AD42" s="9">
        <v>0.5</v>
      </c>
      <c r="AE42" s="28" t="s">
        <v>340</v>
      </c>
      <c r="AF42" s="9">
        <f>+R42</f>
        <v>0</v>
      </c>
      <c r="AG42" s="27">
        <f>+'Enero 2017'!AG42+'Febrero 2017'!AF42</f>
        <v>0</v>
      </c>
      <c r="AH42" s="10" t="s">
        <v>490</v>
      </c>
    </row>
    <row r="43" spans="2:34" ht="405" x14ac:dyDescent="0.25">
      <c r="B43" s="31" t="s">
        <v>64</v>
      </c>
      <c r="C43" s="31" t="s">
        <v>65</v>
      </c>
      <c r="D43" s="31" t="s">
        <v>66</v>
      </c>
      <c r="E43" s="31" t="s">
        <v>67</v>
      </c>
      <c r="F43" s="31" t="s">
        <v>69</v>
      </c>
      <c r="G43" s="31" t="s">
        <v>313</v>
      </c>
      <c r="H43" s="31" t="s">
        <v>81</v>
      </c>
      <c r="I43" s="31" t="s">
        <v>315</v>
      </c>
      <c r="J43" s="31" t="s">
        <v>239</v>
      </c>
      <c r="K43" s="13" t="s">
        <v>240</v>
      </c>
      <c r="L43" s="29" t="s">
        <v>241</v>
      </c>
      <c r="M43" s="31" t="s">
        <v>49</v>
      </c>
      <c r="N43" s="7">
        <v>42740</v>
      </c>
      <c r="O43" s="7">
        <v>43100</v>
      </c>
      <c r="P43" s="29" t="s">
        <v>242</v>
      </c>
      <c r="Q43" s="29" t="s">
        <v>243</v>
      </c>
      <c r="R43" s="60">
        <v>0.02</v>
      </c>
      <c r="S43" s="9">
        <v>0.08</v>
      </c>
      <c r="T43" s="60">
        <v>0.08</v>
      </c>
      <c r="U43" s="60">
        <v>0.08</v>
      </c>
      <c r="V43" s="60">
        <v>0.09</v>
      </c>
      <c r="W43" s="60">
        <v>0.08</v>
      </c>
      <c r="X43" s="9">
        <v>0.08</v>
      </c>
      <c r="Y43" s="60">
        <v>0.08</v>
      </c>
      <c r="Z43" s="60">
        <v>0.09</v>
      </c>
      <c r="AA43" s="9">
        <v>0.08</v>
      </c>
      <c r="AB43" s="60">
        <v>0.09</v>
      </c>
      <c r="AC43" s="60">
        <v>0.08</v>
      </c>
      <c r="AD43" s="9">
        <v>0.09</v>
      </c>
      <c r="AE43" s="19" t="s">
        <v>340</v>
      </c>
      <c r="AF43" s="20">
        <v>0.08</v>
      </c>
      <c r="AG43" s="27">
        <f>+'Enero 2017'!AG43+'Febrero 2017'!AF43</f>
        <v>0.16</v>
      </c>
      <c r="AH43" s="22" t="s">
        <v>402</v>
      </c>
    </row>
    <row r="44" spans="2:34" ht="311.25" customHeight="1" x14ac:dyDescent="0.25">
      <c r="B44" s="31" t="s">
        <v>64</v>
      </c>
      <c r="C44" s="31" t="s">
        <v>65</v>
      </c>
      <c r="D44" s="31" t="s">
        <v>66</v>
      </c>
      <c r="E44" s="31" t="s">
        <v>67</v>
      </c>
      <c r="F44" s="31" t="s">
        <v>69</v>
      </c>
      <c r="G44" s="31" t="s">
        <v>313</v>
      </c>
      <c r="H44" s="31" t="s">
        <v>81</v>
      </c>
      <c r="I44" s="31" t="s">
        <v>315</v>
      </c>
      <c r="J44" s="66" t="s">
        <v>244</v>
      </c>
      <c r="K44" s="13" t="s">
        <v>245</v>
      </c>
      <c r="L44" s="29" t="s">
        <v>246</v>
      </c>
      <c r="M44" s="31" t="s">
        <v>49</v>
      </c>
      <c r="N44" s="7">
        <v>42740</v>
      </c>
      <c r="O44" s="7">
        <v>43100</v>
      </c>
      <c r="P44" s="29" t="s">
        <v>242</v>
      </c>
      <c r="Q44" s="29" t="s">
        <v>247</v>
      </c>
      <c r="R44" s="60">
        <v>0.03</v>
      </c>
      <c r="S44" s="9">
        <v>0.08</v>
      </c>
      <c r="T44" s="60">
        <v>0.08</v>
      </c>
      <c r="U44" s="60">
        <v>0.08</v>
      </c>
      <c r="V44" s="60">
        <v>0.09</v>
      </c>
      <c r="W44" s="60">
        <v>0.08</v>
      </c>
      <c r="X44" s="9">
        <v>0.08</v>
      </c>
      <c r="Y44" s="60">
        <v>0.08</v>
      </c>
      <c r="Z44" s="60">
        <v>0.09</v>
      </c>
      <c r="AA44" s="9">
        <v>0.08</v>
      </c>
      <c r="AB44" s="60">
        <v>0.09</v>
      </c>
      <c r="AC44" s="60">
        <v>0.08</v>
      </c>
      <c r="AD44" s="9">
        <v>0.09</v>
      </c>
      <c r="AE44" s="19" t="s">
        <v>340</v>
      </c>
      <c r="AF44" s="20">
        <v>0.08</v>
      </c>
      <c r="AG44" s="27">
        <f>+'Enero 2017'!AG44+'Febrero 2017'!AF44</f>
        <v>0.16</v>
      </c>
      <c r="AH44" s="23" t="s">
        <v>403</v>
      </c>
    </row>
    <row r="45" spans="2:34" ht="409.5" customHeight="1" x14ac:dyDescent="0.25">
      <c r="B45" s="31" t="s">
        <v>64</v>
      </c>
      <c r="C45" s="31" t="s">
        <v>65</v>
      </c>
      <c r="D45" s="31" t="s">
        <v>66</v>
      </c>
      <c r="E45" s="31" t="s">
        <v>67</v>
      </c>
      <c r="F45" s="31" t="s">
        <v>69</v>
      </c>
      <c r="G45" s="31" t="s">
        <v>313</v>
      </c>
      <c r="H45" s="31" t="s">
        <v>81</v>
      </c>
      <c r="I45" s="31" t="s">
        <v>315</v>
      </c>
      <c r="J45" s="31" t="s">
        <v>248</v>
      </c>
      <c r="K45" s="13" t="s">
        <v>249</v>
      </c>
      <c r="L45" s="29" t="s">
        <v>250</v>
      </c>
      <c r="M45" s="31" t="s">
        <v>49</v>
      </c>
      <c r="N45" s="7">
        <v>42740</v>
      </c>
      <c r="O45" s="7">
        <v>43100</v>
      </c>
      <c r="P45" s="29" t="s">
        <v>242</v>
      </c>
      <c r="Q45" s="29" t="s">
        <v>251</v>
      </c>
      <c r="R45" s="60">
        <v>0.02</v>
      </c>
      <c r="S45" s="9">
        <v>0.08</v>
      </c>
      <c r="T45" s="60">
        <v>0.08</v>
      </c>
      <c r="U45" s="60">
        <v>0.08</v>
      </c>
      <c r="V45" s="60">
        <v>0.09</v>
      </c>
      <c r="W45" s="60">
        <v>0.08</v>
      </c>
      <c r="X45" s="9">
        <v>0.08</v>
      </c>
      <c r="Y45" s="60">
        <v>0.08</v>
      </c>
      <c r="Z45" s="60">
        <v>0.09</v>
      </c>
      <c r="AA45" s="9">
        <v>0.08</v>
      </c>
      <c r="AB45" s="60">
        <v>0.09</v>
      </c>
      <c r="AC45" s="60">
        <v>0.08</v>
      </c>
      <c r="AD45" s="9">
        <v>0.09</v>
      </c>
      <c r="AE45" s="19" t="s">
        <v>340</v>
      </c>
      <c r="AF45" s="20">
        <v>0.08</v>
      </c>
      <c r="AG45" s="27">
        <f>+'Enero 2017'!AG45+'Febrero 2017'!AF45</f>
        <v>0.16</v>
      </c>
      <c r="AH45" s="21" t="s">
        <v>404</v>
      </c>
    </row>
    <row r="46" spans="2:34" ht="331.5" x14ac:dyDescent="0.25">
      <c r="B46" s="31" t="s">
        <v>64</v>
      </c>
      <c r="C46" s="31" t="s">
        <v>65</v>
      </c>
      <c r="D46" s="31" t="s">
        <v>66</v>
      </c>
      <c r="E46" s="31" t="s">
        <v>67</v>
      </c>
      <c r="F46" s="31" t="s">
        <v>69</v>
      </c>
      <c r="G46" s="31" t="s">
        <v>313</v>
      </c>
      <c r="H46" s="31" t="s">
        <v>81</v>
      </c>
      <c r="I46" s="31" t="s">
        <v>315</v>
      </c>
      <c r="J46" s="31" t="s">
        <v>252</v>
      </c>
      <c r="K46" s="13" t="s">
        <v>253</v>
      </c>
      <c r="L46" s="29" t="s">
        <v>254</v>
      </c>
      <c r="M46" s="31" t="s">
        <v>49</v>
      </c>
      <c r="N46" s="7">
        <v>42740</v>
      </c>
      <c r="O46" s="7">
        <v>43100</v>
      </c>
      <c r="P46" s="29" t="s">
        <v>242</v>
      </c>
      <c r="Q46" s="29" t="s">
        <v>251</v>
      </c>
      <c r="R46" s="60">
        <v>0.02</v>
      </c>
      <c r="S46" s="9">
        <v>0.08</v>
      </c>
      <c r="T46" s="60">
        <v>0.08</v>
      </c>
      <c r="U46" s="60">
        <v>0.08</v>
      </c>
      <c r="V46" s="60">
        <v>0.09</v>
      </c>
      <c r="W46" s="60">
        <v>0.08</v>
      </c>
      <c r="X46" s="9">
        <v>0.08</v>
      </c>
      <c r="Y46" s="60">
        <v>0.08</v>
      </c>
      <c r="Z46" s="60">
        <v>0.09</v>
      </c>
      <c r="AA46" s="9">
        <v>0.08</v>
      </c>
      <c r="AB46" s="60">
        <v>0.09</v>
      </c>
      <c r="AC46" s="60">
        <v>0.08</v>
      </c>
      <c r="AD46" s="9">
        <v>0.09</v>
      </c>
      <c r="AE46" s="19" t="s">
        <v>340</v>
      </c>
      <c r="AF46" s="20">
        <v>0.08</v>
      </c>
      <c r="AG46" s="27">
        <f>+'Enero 2017'!AG46+'Febrero 2017'!AF46</f>
        <v>0.16</v>
      </c>
      <c r="AH46" s="22" t="s">
        <v>405</v>
      </c>
    </row>
    <row r="47" spans="2:34" ht="105" x14ac:dyDescent="0.25">
      <c r="B47" s="31" t="s">
        <v>64</v>
      </c>
      <c r="C47" s="31" t="s">
        <v>65</v>
      </c>
      <c r="D47" s="31" t="s">
        <v>66</v>
      </c>
      <c r="E47" s="31" t="s">
        <v>67</v>
      </c>
      <c r="F47" s="31" t="s">
        <v>75</v>
      </c>
      <c r="G47" s="31" t="s">
        <v>314</v>
      </c>
      <c r="H47" s="31" t="s">
        <v>81</v>
      </c>
      <c r="I47" s="31" t="s">
        <v>316</v>
      </c>
      <c r="J47" s="258" t="s">
        <v>134</v>
      </c>
      <c r="K47" s="29" t="s">
        <v>273</v>
      </c>
      <c r="L47" s="29" t="s">
        <v>274</v>
      </c>
      <c r="M47" s="31" t="s">
        <v>70</v>
      </c>
      <c r="N47" s="12">
        <v>42887</v>
      </c>
      <c r="O47" s="12">
        <v>43100</v>
      </c>
      <c r="P47" s="29" t="s">
        <v>88</v>
      </c>
      <c r="Q47" s="29" t="s">
        <v>88</v>
      </c>
      <c r="R47" s="60">
        <v>0.02</v>
      </c>
      <c r="S47" s="9"/>
      <c r="T47" s="60"/>
      <c r="U47" s="60"/>
      <c r="V47" s="60"/>
      <c r="W47" s="60"/>
      <c r="X47" s="9">
        <v>0.3</v>
      </c>
      <c r="Y47" s="60">
        <v>0.3</v>
      </c>
      <c r="Z47" s="60"/>
      <c r="AA47" s="9">
        <v>0.1</v>
      </c>
      <c r="AB47" s="9">
        <v>0.1</v>
      </c>
      <c r="AC47" s="9">
        <v>0.1</v>
      </c>
      <c r="AD47" s="9">
        <v>0.1</v>
      </c>
      <c r="AE47" s="28" t="s">
        <v>340</v>
      </c>
      <c r="AF47" s="9"/>
      <c r="AG47" s="27">
        <f>+'Enero 2017'!AG47+'Febrero 2017'!AF47</f>
        <v>0</v>
      </c>
      <c r="AH47" s="29"/>
    </row>
    <row r="48" spans="2:34" ht="105" x14ac:dyDescent="0.25">
      <c r="B48" s="31" t="s">
        <v>64</v>
      </c>
      <c r="C48" s="31" t="s">
        <v>65</v>
      </c>
      <c r="D48" s="31" t="s">
        <v>66</v>
      </c>
      <c r="E48" s="31" t="s">
        <v>67</v>
      </c>
      <c r="F48" s="31" t="s">
        <v>75</v>
      </c>
      <c r="G48" s="31" t="s">
        <v>314</v>
      </c>
      <c r="H48" s="31" t="s">
        <v>81</v>
      </c>
      <c r="I48" s="31" t="s">
        <v>316</v>
      </c>
      <c r="J48" s="259"/>
      <c r="K48" s="29" t="s">
        <v>275</v>
      </c>
      <c r="L48" s="29" t="s">
        <v>276</v>
      </c>
      <c r="M48" s="31" t="s">
        <v>70</v>
      </c>
      <c r="N48" s="12">
        <v>42736</v>
      </c>
      <c r="O48" s="12">
        <v>43100</v>
      </c>
      <c r="P48" s="29" t="s">
        <v>88</v>
      </c>
      <c r="Q48" s="29" t="s">
        <v>88</v>
      </c>
      <c r="R48" s="60">
        <v>0.03</v>
      </c>
      <c r="S48" s="9">
        <v>0.08</v>
      </c>
      <c r="T48" s="61">
        <v>0.08</v>
      </c>
      <c r="U48" s="61">
        <v>0.08</v>
      </c>
      <c r="V48" s="61">
        <v>0.08</v>
      </c>
      <c r="W48" s="61">
        <v>0.08</v>
      </c>
      <c r="X48" s="9">
        <v>0.08</v>
      </c>
      <c r="Y48" s="61">
        <v>0.08</v>
      </c>
      <c r="Z48" s="61">
        <v>0.08</v>
      </c>
      <c r="AA48" s="9">
        <v>0.08</v>
      </c>
      <c r="AB48" s="9">
        <v>0.08</v>
      </c>
      <c r="AC48" s="9">
        <v>0.08</v>
      </c>
      <c r="AD48" s="9">
        <v>0.12</v>
      </c>
      <c r="AE48" s="28" t="s">
        <v>340</v>
      </c>
      <c r="AF48" s="9">
        <v>0.08</v>
      </c>
      <c r="AG48" s="27">
        <f>+'Enero 2017'!AG48+'Febrero 2017'!AF48</f>
        <v>0.16</v>
      </c>
      <c r="AH48" s="29" t="s">
        <v>395</v>
      </c>
    </row>
    <row r="49" spans="2:34" ht="105" x14ac:dyDescent="0.25">
      <c r="B49" s="31" t="s">
        <v>64</v>
      </c>
      <c r="C49" s="31" t="s">
        <v>65</v>
      </c>
      <c r="D49" s="31" t="s">
        <v>66</v>
      </c>
      <c r="E49" s="31" t="s">
        <v>67</v>
      </c>
      <c r="F49" s="31" t="s">
        <v>75</v>
      </c>
      <c r="G49" s="31" t="s">
        <v>314</v>
      </c>
      <c r="H49" s="31" t="s">
        <v>81</v>
      </c>
      <c r="I49" s="31" t="s">
        <v>316</v>
      </c>
      <c r="J49" s="259"/>
      <c r="K49" s="29" t="s">
        <v>277</v>
      </c>
      <c r="L49" s="29" t="s">
        <v>278</v>
      </c>
      <c r="M49" s="31" t="s">
        <v>70</v>
      </c>
      <c r="N49" s="12">
        <v>42826</v>
      </c>
      <c r="O49" s="12">
        <v>42855</v>
      </c>
      <c r="P49" s="29" t="s">
        <v>281</v>
      </c>
      <c r="Q49" s="29" t="s">
        <v>88</v>
      </c>
      <c r="R49" s="60">
        <v>0.02</v>
      </c>
      <c r="S49" s="9"/>
      <c r="T49" s="61"/>
      <c r="U49" s="61"/>
      <c r="V49" s="61">
        <v>1</v>
      </c>
      <c r="W49" s="61"/>
      <c r="X49" s="9"/>
      <c r="Y49" s="61"/>
      <c r="Z49" s="61"/>
      <c r="AA49" s="9"/>
      <c r="AB49" s="9"/>
      <c r="AC49" s="9"/>
      <c r="AD49" s="9"/>
      <c r="AE49" s="28" t="s">
        <v>340</v>
      </c>
      <c r="AF49" s="9"/>
      <c r="AG49" s="27">
        <f>+'Enero 2017'!AG49+'Febrero 2017'!AF49</f>
        <v>0</v>
      </c>
      <c r="AH49" s="29"/>
    </row>
    <row r="50" spans="2:34" ht="105" x14ac:dyDescent="0.25">
      <c r="B50" s="31" t="s">
        <v>64</v>
      </c>
      <c r="C50" s="31" t="s">
        <v>65</v>
      </c>
      <c r="D50" s="31" t="s">
        <v>66</v>
      </c>
      <c r="E50" s="31" t="s">
        <v>67</v>
      </c>
      <c r="F50" s="31" t="s">
        <v>75</v>
      </c>
      <c r="G50" s="31" t="s">
        <v>314</v>
      </c>
      <c r="H50" s="31" t="s">
        <v>81</v>
      </c>
      <c r="I50" s="31" t="s">
        <v>316</v>
      </c>
      <c r="J50" s="259"/>
      <c r="K50" s="29" t="s">
        <v>279</v>
      </c>
      <c r="L50" s="29" t="s">
        <v>280</v>
      </c>
      <c r="M50" s="31" t="s">
        <v>70</v>
      </c>
      <c r="N50" s="12">
        <v>42840</v>
      </c>
      <c r="O50" s="12">
        <v>43100</v>
      </c>
      <c r="P50" s="29" t="s">
        <v>71</v>
      </c>
      <c r="Q50" s="29" t="s">
        <v>88</v>
      </c>
      <c r="R50" s="60">
        <v>0.02</v>
      </c>
      <c r="S50" s="9"/>
      <c r="T50" s="61"/>
      <c r="U50" s="61"/>
      <c r="V50" s="60">
        <v>0.05</v>
      </c>
      <c r="W50" s="60">
        <v>0.05</v>
      </c>
      <c r="X50" s="9">
        <v>0.1</v>
      </c>
      <c r="Y50" s="60">
        <v>0.1</v>
      </c>
      <c r="Z50" s="60">
        <v>0.2</v>
      </c>
      <c r="AA50" s="9">
        <v>0.2</v>
      </c>
      <c r="AB50" s="60">
        <v>0.1</v>
      </c>
      <c r="AC50" s="60">
        <v>0.1</v>
      </c>
      <c r="AD50" s="9">
        <v>0.1</v>
      </c>
      <c r="AE50" s="28" t="s">
        <v>340</v>
      </c>
      <c r="AF50" s="9"/>
      <c r="AG50" s="27">
        <f>+'Enero 2017'!AG50+'Febrero 2017'!AF50</f>
        <v>0</v>
      </c>
      <c r="AH50" s="11"/>
    </row>
    <row r="51" spans="2:34" ht="105" x14ac:dyDescent="0.25">
      <c r="B51" s="31" t="s">
        <v>64</v>
      </c>
      <c r="C51" s="31" t="s">
        <v>65</v>
      </c>
      <c r="D51" s="31" t="s">
        <v>66</v>
      </c>
      <c r="E51" s="31" t="s">
        <v>67</v>
      </c>
      <c r="F51" s="31" t="s">
        <v>75</v>
      </c>
      <c r="G51" s="31" t="s">
        <v>314</v>
      </c>
      <c r="H51" s="31" t="s">
        <v>81</v>
      </c>
      <c r="I51" s="31" t="s">
        <v>316</v>
      </c>
      <c r="J51" s="259"/>
      <c r="K51" s="29" t="s">
        <v>282</v>
      </c>
      <c r="L51" s="29" t="s">
        <v>283</v>
      </c>
      <c r="M51" s="31" t="s">
        <v>70</v>
      </c>
      <c r="N51" s="12">
        <v>42887</v>
      </c>
      <c r="O51" s="12">
        <v>42977</v>
      </c>
      <c r="P51" s="29" t="s">
        <v>281</v>
      </c>
      <c r="Q51" s="29" t="s">
        <v>88</v>
      </c>
      <c r="R51" s="60">
        <v>0.02</v>
      </c>
      <c r="S51" s="9"/>
      <c r="T51" s="60"/>
      <c r="U51" s="60"/>
      <c r="V51" s="60"/>
      <c r="W51" s="60"/>
      <c r="X51" s="9">
        <v>0.2</v>
      </c>
      <c r="Y51" s="60">
        <v>0.3</v>
      </c>
      <c r="Z51" s="60">
        <v>0.5</v>
      </c>
      <c r="AA51" s="9"/>
      <c r="AB51" s="9"/>
      <c r="AC51" s="9"/>
      <c r="AD51" s="9"/>
      <c r="AE51" s="28" t="s">
        <v>340</v>
      </c>
      <c r="AF51" s="9"/>
      <c r="AG51" s="27">
        <f>+'Enero 2017'!AG51+'Febrero 2017'!AF51</f>
        <v>0</v>
      </c>
      <c r="AH51" s="29"/>
    </row>
    <row r="52" spans="2:34" ht="105" x14ac:dyDescent="0.25">
      <c r="B52" s="31" t="s">
        <v>64</v>
      </c>
      <c r="C52" s="31" t="s">
        <v>65</v>
      </c>
      <c r="D52" s="31" t="s">
        <v>66</v>
      </c>
      <c r="E52" s="31" t="s">
        <v>67</v>
      </c>
      <c r="F52" s="31" t="s">
        <v>75</v>
      </c>
      <c r="G52" s="31" t="s">
        <v>314</v>
      </c>
      <c r="H52" s="31" t="s">
        <v>81</v>
      </c>
      <c r="I52" s="31" t="s">
        <v>316</v>
      </c>
      <c r="J52" s="259"/>
      <c r="K52" s="29" t="s">
        <v>284</v>
      </c>
      <c r="L52" s="29" t="s">
        <v>276</v>
      </c>
      <c r="M52" s="31" t="s">
        <v>70</v>
      </c>
      <c r="N52" s="12">
        <v>42979</v>
      </c>
      <c r="O52" s="12">
        <v>43039</v>
      </c>
      <c r="P52" s="29" t="s">
        <v>88</v>
      </c>
      <c r="Q52" s="29" t="s">
        <v>88</v>
      </c>
      <c r="R52" s="60">
        <v>0.02</v>
      </c>
      <c r="S52" s="9"/>
      <c r="T52" s="61"/>
      <c r="U52" s="61"/>
      <c r="V52" s="61"/>
      <c r="W52" s="61"/>
      <c r="X52" s="9"/>
      <c r="Y52" s="61"/>
      <c r="Z52" s="61"/>
      <c r="AA52" s="9">
        <v>0.5</v>
      </c>
      <c r="AB52" s="9">
        <v>0.5</v>
      </c>
      <c r="AC52" s="9"/>
      <c r="AD52" s="9"/>
      <c r="AE52" s="28" t="s">
        <v>340</v>
      </c>
      <c r="AF52" s="9"/>
      <c r="AG52" s="27">
        <f>+'Enero 2017'!AG52+'Febrero 2017'!AF52</f>
        <v>0</v>
      </c>
      <c r="AH52" s="29"/>
    </row>
    <row r="53" spans="2:34" ht="105" x14ac:dyDescent="0.25">
      <c r="B53" s="31" t="s">
        <v>64</v>
      </c>
      <c r="C53" s="31" t="s">
        <v>65</v>
      </c>
      <c r="D53" s="31" t="s">
        <v>66</v>
      </c>
      <c r="E53" s="31" t="s">
        <v>67</v>
      </c>
      <c r="F53" s="31" t="s">
        <v>75</v>
      </c>
      <c r="G53" s="31" t="s">
        <v>314</v>
      </c>
      <c r="H53" s="31" t="s">
        <v>81</v>
      </c>
      <c r="I53" s="31" t="s">
        <v>316</v>
      </c>
      <c r="J53" s="259"/>
      <c r="K53" s="29" t="s">
        <v>285</v>
      </c>
      <c r="L53" s="29" t="s">
        <v>276</v>
      </c>
      <c r="M53" s="31" t="s">
        <v>70</v>
      </c>
      <c r="N53" s="12">
        <v>42917</v>
      </c>
      <c r="O53" s="12">
        <v>43039</v>
      </c>
      <c r="P53" s="29" t="s">
        <v>88</v>
      </c>
      <c r="Q53" s="29" t="s">
        <v>88</v>
      </c>
      <c r="R53" s="60">
        <v>0.02</v>
      </c>
      <c r="S53" s="9"/>
      <c r="T53" s="61"/>
      <c r="U53" s="61"/>
      <c r="V53" s="61"/>
      <c r="W53" s="61"/>
      <c r="X53" s="9"/>
      <c r="Y53" s="61">
        <v>0.25</v>
      </c>
      <c r="Z53" s="61">
        <v>0.25</v>
      </c>
      <c r="AA53" s="9">
        <v>0.25</v>
      </c>
      <c r="AB53" s="9">
        <v>0.25</v>
      </c>
      <c r="AC53" s="9"/>
      <c r="AD53" s="9"/>
      <c r="AE53" s="28" t="s">
        <v>340</v>
      </c>
      <c r="AF53" s="9"/>
      <c r="AG53" s="27">
        <f>+'Enero 2017'!AG53+'Febrero 2017'!AF53</f>
        <v>0</v>
      </c>
      <c r="AH53" s="29"/>
    </row>
    <row r="54" spans="2:34" ht="105" x14ac:dyDescent="0.25">
      <c r="B54" s="31" t="s">
        <v>64</v>
      </c>
      <c r="C54" s="31" t="s">
        <v>65</v>
      </c>
      <c r="D54" s="31" t="s">
        <v>66</v>
      </c>
      <c r="E54" s="31" t="s">
        <v>67</v>
      </c>
      <c r="F54" s="31" t="s">
        <v>75</v>
      </c>
      <c r="G54" s="31" t="s">
        <v>314</v>
      </c>
      <c r="H54" s="31" t="s">
        <v>81</v>
      </c>
      <c r="I54" s="31" t="s">
        <v>316</v>
      </c>
      <c r="J54" s="258" t="s">
        <v>135</v>
      </c>
      <c r="K54" s="29" t="s">
        <v>286</v>
      </c>
      <c r="L54" s="29" t="s">
        <v>276</v>
      </c>
      <c r="M54" s="31" t="s">
        <v>70</v>
      </c>
      <c r="N54" s="12">
        <v>42887</v>
      </c>
      <c r="O54" s="12">
        <v>42947</v>
      </c>
      <c r="P54" s="29" t="s">
        <v>88</v>
      </c>
      <c r="Q54" s="29" t="s">
        <v>88</v>
      </c>
      <c r="R54" s="60">
        <v>0.02</v>
      </c>
      <c r="S54" s="9"/>
      <c r="T54" s="61"/>
      <c r="U54" s="61"/>
      <c r="V54" s="61"/>
      <c r="W54" s="61"/>
      <c r="X54" s="9">
        <v>0.5</v>
      </c>
      <c r="Y54" s="61">
        <v>0.5</v>
      </c>
      <c r="Z54" s="61"/>
      <c r="AA54" s="9"/>
      <c r="AB54" s="60"/>
      <c r="AC54" s="60"/>
      <c r="AD54" s="9"/>
      <c r="AE54" s="28" t="s">
        <v>340</v>
      </c>
      <c r="AF54" s="9"/>
      <c r="AG54" s="27">
        <f>+'Enero 2017'!AG54+'Febrero 2017'!AF54</f>
        <v>0</v>
      </c>
      <c r="AH54" s="29"/>
    </row>
    <row r="55" spans="2:34" ht="105" x14ac:dyDescent="0.25">
      <c r="B55" s="31" t="s">
        <v>64</v>
      </c>
      <c r="C55" s="31" t="s">
        <v>65</v>
      </c>
      <c r="D55" s="31" t="s">
        <v>66</v>
      </c>
      <c r="E55" s="31" t="s">
        <v>67</v>
      </c>
      <c r="F55" s="31" t="s">
        <v>75</v>
      </c>
      <c r="G55" s="31" t="s">
        <v>314</v>
      </c>
      <c r="H55" s="31" t="s">
        <v>81</v>
      </c>
      <c r="I55" s="31" t="s">
        <v>316</v>
      </c>
      <c r="J55" s="259"/>
      <c r="K55" s="29" t="s">
        <v>287</v>
      </c>
      <c r="L55" s="29" t="s">
        <v>288</v>
      </c>
      <c r="M55" s="31" t="s">
        <v>70</v>
      </c>
      <c r="N55" s="12">
        <v>42767</v>
      </c>
      <c r="O55" s="12">
        <v>43100</v>
      </c>
      <c r="P55" s="29" t="s">
        <v>88</v>
      </c>
      <c r="Q55" s="29" t="s">
        <v>88</v>
      </c>
      <c r="R55" s="60">
        <v>0.02</v>
      </c>
      <c r="S55" s="9"/>
      <c r="T55" s="60">
        <v>0.09</v>
      </c>
      <c r="U55" s="60">
        <v>0.09</v>
      </c>
      <c r="V55" s="60">
        <v>0.09</v>
      </c>
      <c r="W55" s="60">
        <v>0.09</v>
      </c>
      <c r="X55" s="9">
        <v>0.09</v>
      </c>
      <c r="Y55" s="60">
        <v>0.09</v>
      </c>
      <c r="Z55" s="60">
        <v>0.09</v>
      </c>
      <c r="AA55" s="9">
        <v>0.09</v>
      </c>
      <c r="AB55" s="60">
        <v>0.09</v>
      </c>
      <c r="AC55" s="60">
        <v>0.09</v>
      </c>
      <c r="AD55" s="9">
        <v>0.1</v>
      </c>
      <c r="AE55" s="28" t="s">
        <v>340</v>
      </c>
      <c r="AF55" s="9">
        <v>0.09</v>
      </c>
      <c r="AG55" s="27">
        <f>+'Enero 2017'!AG55+'Febrero 2017'!AF55</f>
        <v>0.09</v>
      </c>
      <c r="AH55" s="29" t="s">
        <v>396</v>
      </c>
    </row>
    <row r="56" spans="2:34" ht="105" x14ac:dyDescent="0.25">
      <c r="B56" s="31" t="s">
        <v>64</v>
      </c>
      <c r="C56" s="31" t="s">
        <v>65</v>
      </c>
      <c r="D56" s="31" t="s">
        <v>66</v>
      </c>
      <c r="E56" s="31" t="s">
        <v>67</v>
      </c>
      <c r="F56" s="31" t="s">
        <v>75</v>
      </c>
      <c r="G56" s="31" t="s">
        <v>314</v>
      </c>
      <c r="H56" s="31" t="s">
        <v>81</v>
      </c>
      <c r="I56" s="31" t="s">
        <v>316</v>
      </c>
      <c r="J56" s="259"/>
      <c r="K56" s="29" t="s">
        <v>289</v>
      </c>
      <c r="L56" s="29" t="s">
        <v>276</v>
      </c>
      <c r="M56" s="31" t="s">
        <v>70</v>
      </c>
      <c r="N56" s="12">
        <v>42736</v>
      </c>
      <c r="O56" s="12">
        <v>43100</v>
      </c>
      <c r="P56" s="29" t="s">
        <v>88</v>
      </c>
      <c r="Q56" s="29" t="s">
        <v>88</v>
      </c>
      <c r="R56" s="60">
        <v>0.02</v>
      </c>
      <c r="S56" s="9">
        <v>0.08</v>
      </c>
      <c r="T56" s="60">
        <v>0.08</v>
      </c>
      <c r="U56" s="60">
        <v>0.08</v>
      </c>
      <c r="V56" s="60">
        <v>0.08</v>
      </c>
      <c r="W56" s="60">
        <v>0.08</v>
      </c>
      <c r="X56" s="9">
        <v>0.08</v>
      </c>
      <c r="Y56" s="60">
        <v>0.08</v>
      </c>
      <c r="Z56" s="60">
        <v>0.08</v>
      </c>
      <c r="AA56" s="9">
        <v>0.08</v>
      </c>
      <c r="AB56" s="60">
        <v>0.08</v>
      </c>
      <c r="AC56" s="60">
        <v>0.08</v>
      </c>
      <c r="AD56" s="9">
        <v>0.12</v>
      </c>
      <c r="AE56" s="28" t="s">
        <v>340</v>
      </c>
      <c r="AF56" s="9">
        <v>0.08</v>
      </c>
      <c r="AG56" s="27">
        <f>+'Enero 2017'!AG56+'Febrero 2017'!AF56</f>
        <v>0.16</v>
      </c>
      <c r="AH56" s="29" t="s">
        <v>397</v>
      </c>
    </row>
    <row r="57" spans="2:34" ht="105" x14ac:dyDescent="0.25">
      <c r="B57" s="31" t="s">
        <v>64</v>
      </c>
      <c r="C57" s="31" t="s">
        <v>65</v>
      </c>
      <c r="D57" s="31" t="s">
        <v>66</v>
      </c>
      <c r="E57" s="31" t="s">
        <v>67</v>
      </c>
      <c r="F57" s="31" t="s">
        <v>75</v>
      </c>
      <c r="G57" s="31" t="s">
        <v>314</v>
      </c>
      <c r="H57" s="31" t="s">
        <v>81</v>
      </c>
      <c r="I57" s="31" t="s">
        <v>316</v>
      </c>
      <c r="J57" s="259"/>
      <c r="K57" s="29" t="s">
        <v>290</v>
      </c>
      <c r="L57" s="29" t="s">
        <v>291</v>
      </c>
      <c r="M57" s="31" t="s">
        <v>70</v>
      </c>
      <c r="N57" s="12">
        <v>42736</v>
      </c>
      <c r="O57" s="12">
        <v>43100</v>
      </c>
      <c r="P57" s="29" t="s">
        <v>88</v>
      </c>
      <c r="Q57" s="29" t="s">
        <v>88</v>
      </c>
      <c r="R57" s="60">
        <v>0.02</v>
      </c>
      <c r="S57" s="9">
        <v>0.3</v>
      </c>
      <c r="T57" s="60">
        <v>0.03</v>
      </c>
      <c r="U57" s="60">
        <v>0.03</v>
      </c>
      <c r="V57" s="60">
        <v>0.03</v>
      </c>
      <c r="W57" s="60">
        <v>0.4</v>
      </c>
      <c r="X57" s="9">
        <v>0.03</v>
      </c>
      <c r="Y57" s="60">
        <v>0.03</v>
      </c>
      <c r="Z57" s="60">
        <v>0.03</v>
      </c>
      <c r="AA57" s="9">
        <v>0.03</v>
      </c>
      <c r="AB57" s="60">
        <v>0.03</v>
      </c>
      <c r="AC57" s="60">
        <v>0.03</v>
      </c>
      <c r="AD57" s="9">
        <v>0.03</v>
      </c>
      <c r="AE57" s="28" t="s">
        <v>340</v>
      </c>
      <c r="AF57" s="9">
        <v>0.03</v>
      </c>
      <c r="AG57" s="27">
        <f>+'Enero 2017'!AG57+'Febrero 2017'!AF57</f>
        <v>0.32999999999999996</v>
      </c>
      <c r="AH57" s="29" t="s">
        <v>398</v>
      </c>
    </row>
    <row r="58" spans="2:34" ht="105" x14ac:dyDescent="0.25">
      <c r="B58" s="31" t="s">
        <v>64</v>
      </c>
      <c r="C58" s="31" t="s">
        <v>65</v>
      </c>
      <c r="D58" s="31" t="s">
        <v>66</v>
      </c>
      <c r="E58" s="31" t="s">
        <v>67</v>
      </c>
      <c r="F58" s="31" t="s">
        <v>75</v>
      </c>
      <c r="G58" s="31" t="s">
        <v>314</v>
      </c>
      <c r="H58" s="31" t="s">
        <v>81</v>
      </c>
      <c r="I58" s="31" t="s">
        <v>316</v>
      </c>
      <c r="J58" s="259"/>
      <c r="K58" s="29" t="s">
        <v>292</v>
      </c>
      <c r="L58" s="29" t="s">
        <v>293</v>
      </c>
      <c r="M58" s="31" t="s">
        <v>70</v>
      </c>
      <c r="N58" s="12">
        <v>42736</v>
      </c>
      <c r="O58" s="12">
        <v>42855</v>
      </c>
      <c r="P58" s="29" t="s">
        <v>88</v>
      </c>
      <c r="Q58" s="29" t="s">
        <v>88</v>
      </c>
      <c r="R58" s="60">
        <v>0.03</v>
      </c>
      <c r="S58" s="9">
        <v>0.25</v>
      </c>
      <c r="T58" s="60">
        <v>0.25</v>
      </c>
      <c r="U58" s="60">
        <v>0.25</v>
      </c>
      <c r="V58" s="60">
        <v>0.25</v>
      </c>
      <c r="W58" s="61"/>
      <c r="X58" s="9"/>
      <c r="Y58" s="61"/>
      <c r="Z58" s="61"/>
      <c r="AA58" s="9"/>
      <c r="AB58" s="60"/>
      <c r="AC58" s="60"/>
      <c r="AD58" s="9"/>
      <c r="AE58" s="28" t="s">
        <v>340</v>
      </c>
      <c r="AF58" s="9">
        <v>0.25</v>
      </c>
      <c r="AG58" s="27">
        <f>+'Enero 2017'!AG58+'Febrero 2017'!AF58</f>
        <v>0.5</v>
      </c>
      <c r="AH58" s="29" t="s">
        <v>399</v>
      </c>
    </row>
    <row r="59" spans="2:34" ht="105" x14ac:dyDescent="0.25">
      <c r="B59" s="31" t="s">
        <v>64</v>
      </c>
      <c r="C59" s="31" t="s">
        <v>65</v>
      </c>
      <c r="D59" s="31" t="s">
        <v>66</v>
      </c>
      <c r="E59" s="31" t="s">
        <v>67</v>
      </c>
      <c r="F59" s="31" t="s">
        <v>75</v>
      </c>
      <c r="G59" s="31" t="s">
        <v>314</v>
      </c>
      <c r="H59" s="31" t="s">
        <v>81</v>
      </c>
      <c r="I59" s="31" t="s">
        <v>316</v>
      </c>
      <c r="J59" s="259"/>
      <c r="K59" s="29" t="s">
        <v>294</v>
      </c>
      <c r="L59" s="29" t="s">
        <v>295</v>
      </c>
      <c r="M59" s="31" t="s">
        <v>70</v>
      </c>
      <c r="N59" s="12">
        <v>42736</v>
      </c>
      <c r="O59" s="12">
        <v>42794</v>
      </c>
      <c r="P59" s="29" t="s">
        <v>88</v>
      </c>
      <c r="Q59" s="29" t="s">
        <v>88</v>
      </c>
      <c r="R59" s="60">
        <v>0.02</v>
      </c>
      <c r="S59" s="9">
        <v>0.5</v>
      </c>
      <c r="T59" s="60">
        <v>0.5</v>
      </c>
      <c r="U59" s="61"/>
      <c r="V59" s="61"/>
      <c r="W59" s="61"/>
      <c r="X59" s="9"/>
      <c r="Y59" s="61"/>
      <c r="Z59" s="61"/>
      <c r="AA59" s="9"/>
      <c r="AB59" s="60"/>
      <c r="AC59" s="60"/>
      <c r="AD59" s="9"/>
      <c r="AE59" s="28" t="s">
        <v>340</v>
      </c>
      <c r="AF59" s="9"/>
      <c r="AG59" s="27">
        <f>+'Enero 2017'!AG59+'Febrero 2017'!AF59</f>
        <v>1</v>
      </c>
      <c r="AH59" s="29" t="s">
        <v>400</v>
      </c>
    </row>
    <row r="60" spans="2:34" ht="105" x14ac:dyDescent="0.25">
      <c r="B60" s="31" t="s">
        <v>64</v>
      </c>
      <c r="C60" s="31" t="s">
        <v>65</v>
      </c>
      <c r="D60" s="31" t="s">
        <v>66</v>
      </c>
      <c r="E60" s="31" t="s">
        <v>67</v>
      </c>
      <c r="F60" s="31" t="s">
        <v>75</v>
      </c>
      <c r="G60" s="31" t="s">
        <v>314</v>
      </c>
      <c r="H60" s="31" t="s">
        <v>81</v>
      </c>
      <c r="I60" s="31" t="s">
        <v>316</v>
      </c>
      <c r="J60" s="259"/>
      <c r="K60" s="29" t="s">
        <v>296</v>
      </c>
      <c r="L60" s="29" t="s">
        <v>295</v>
      </c>
      <c r="M60" s="31" t="s">
        <v>70</v>
      </c>
      <c r="N60" s="12">
        <v>42917</v>
      </c>
      <c r="O60" s="12">
        <v>42947</v>
      </c>
      <c r="P60" s="29" t="s">
        <v>88</v>
      </c>
      <c r="Q60" s="29" t="s">
        <v>88</v>
      </c>
      <c r="R60" s="60">
        <v>0.02</v>
      </c>
      <c r="S60" s="9"/>
      <c r="T60" s="61"/>
      <c r="U60" s="61"/>
      <c r="V60" s="61"/>
      <c r="W60" s="61"/>
      <c r="X60" s="9"/>
      <c r="Y60" s="61">
        <v>1</v>
      </c>
      <c r="Z60" s="61"/>
      <c r="AA60" s="9"/>
      <c r="AB60" s="60"/>
      <c r="AC60" s="60"/>
      <c r="AD60" s="9"/>
      <c r="AE60" s="28" t="s">
        <v>340</v>
      </c>
      <c r="AF60" s="9"/>
      <c r="AG60" s="27">
        <f>+'Enero 2017'!AG60+'Febrero 2017'!AF60</f>
        <v>0</v>
      </c>
      <c r="AH60" s="29"/>
    </row>
    <row r="61" spans="2:34" ht="105" x14ac:dyDescent="0.25">
      <c r="B61" s="31" t="s">
        <v>64</v>
      </c>
      <c r="C61" s="31" t="s">
        <v>65</v>
      </c>
      <c r="D61" s="31" t="s">
        <v>66</v>
      </c>
      <c r="E61" s="31" t="s">
        <v>67</v>
      </c>
      <c r="F61" s="31" t="s">
        <v>75</v>
      </c>
      <c r="G61" s="31" t="s">
        <v>314</v>
      </c>
      <c r="H61" s="31" t="s">
        <v>81</v>
      </c>
      <c r="I61" s="31" t="s">
        <v>316</v>
      </c>
      <c r="J61" s="259"/>
      <c r="K61" s="29" t="s">
        <v>297</v>
      </c>
      <c r="L61" s="29" t="s">
        <v>298</v>
      </c>
      <c r="M61" s="31" t="s">
        <v>70</v>
      </c>
      <c r="N61" s="12">
        <v>42948</v>
      </c>
      <c r="O61" s="12">
        <v>43039</v>
      </c>
      <c r="P61" s="29" t="s">
        <v>88</v>
      </c>
      <c r="Q61" s="29" t="s">
        <v>88</v>
      </c>
      <c r="R61" s="60">
        <v>0.02</v>
      </c>
      <c r="S61" s="9"/>
      <c r="T61" s="61"/>
      <c r="U61" s="61"/>
      <c r="V61" s="61"/>
      <c r="W61" s="61"/>
      <c r="X61" s="9"/>
      <c r="Y61" s="61"/>
      <c r="Z61" s="61">
        <v>0.75</v>
      </c>
      <c r="AA61" s="9"/>
      <c r="AB61" s="60">
        <v>0.25</v>
      </c>
      <c r="AC61" s="60"/>
      <c r="AD61" s="9"/>
      <c r="AE61" s="28" t="s">
        <v>340</v>
      </c>
      <c r="AF61" s="9"/>
      <c r="AG61" s="27">
        <f>+'Enero 2017'!AG61+'Febrero 2017'!AF61</f>
        <v>0</v>
      </c>
      <c r="AH61" s="29"/>
    </row>
    <row r="62" spans="2:34" ht="105" x14ac:dyDescent="0.25">
      <c r="B62" s="31" t="s">
        <v>64</v>
      </c>
      <c r="C62" s="31" t="s">
        <v>65</v>
      </c>
      <c r="D62" s="31" t="s">
        <v>66</v>
      </c>
      <c r="E62" s="31" t="s">
        <v>67</v>
      </c>
      <c r="F62" s="31" t="s">
        <v>75</v>
      </c>
      <c r="G62" s="31" t="s">
        <v>314</v>
      </c>
      <c r="H62" s="31" t="s">
        <v>81</v>
      </c>
      <c r="I62" s="31" t="s">
        <v>316</v>
      </c>
      <c r="J62" s="260"/>
      <c r="K62" s="29" t="s">
        <v>299</v>
      </c>
      <c r="L62" s="29" t="s">
        <v>276</v>
      </c>
      <c r="M62" s="31" t="s">
        <v>70</v>
      </c>
      <c r="N62" s="12">
        <v>42917</v>
      </c>
      <c r="O62" s="12">
        <v>43069</v>
      </c>
      <c r="P62" s="29" t="s">
        <v>53</v>
      </c>
      <c r="Q62" s="29" t="s">
        <v>88</v>
      </c>
      <c r="R62" s="60">
        <v>0.02</v>
      </c>
      <c r="S62" s="9"/>
      <c r="T62" s="61"/>
      <c r="U62" s="61"/>
      <c r="V62" s="61"/>
      <c r="W62" s="61"/>
      <c r="X62" s="9"/>
      <c r="Y62" s="60">
        <v>0.5</v>
      </c>
      <c r="Z62" s="61"/>
      <c r="AA62" s="9"/>
      <c r="AB62" s="60"/>
      <c r="AC62" s="60">
        <v>0.5</v>
      </c>
      <c r="AD62" s="9"/>
      <c r="AE62" s="28" t="s">
        <v>340</v>
      </c>
      <c r="AF62" s="9"/>
      <c r="AG62" s="27">
        <f>+'Enero 2017'!AG62+'Febrero 2017'!AF62</f>
        <v>0</v>
      </c>
      <c r="AH62" s="30"/>
    </row>
    <row r="63" spans="2:34" ht="105" x14ac:dyDescent="0.25">
      <c r="B63" s="31" t="s">
        <v>64</v>
      </c>
      <c r="C63" s="31" t="s">
        <v>65</v>
      </c>
      <c r="D63" s="31" t="s">
        <v>66</v>
      </c>
      <c r="E63" s="31" t="s">
        <v>67</v>
      </c>
      <c r="F63" s="31" t="s">
        <v>75</v>
      </c>
      <c r="G63" s="31" t="s">
        <v>314</v>
      </c>
      <c r="H63" s="31" t="s">
        <v>81</v>
      </c>
      <c r="I63" s="31" t="s">
        <v>316</v>
      </c>
      <c r="J63" s="66" t="s">
        <v>136</v>
      </c>
      <c r="K63" s="29" t="s">
        <v>300</v>
      </c>
      <c r="L63" s="29" t="s">
        <v>301</v>
      </c>
      <c r="M63" s="31" t="s">
        <v>70</v>
      </c>
      <c r="N63" s="12">
        <v>42795</v>
      </c>
      <c r="O63" s="12">
        <v>43100</v>
      </c>
      <c r="P63" s="29" t="s">
        <v>88</v>
      </c>
      <c r="Q63" s="29" t="s">
        <v>88</v>
      </c>
      <c r="R63" s="60">
        <v>0.02</v>
      </c>
      <c r="S63" s="9"/>
      <c r="T63" s="61"/>
      <c r="U63" s="61">
        <v>0.25</v>
      </c>
      <c r="V63" s="61"/>
      <c r="W63" s="61"/>
      <c r="X63" s="9">
        <v>0.25</v>
      </c>
      <c r="Y63" s="60"/>
      <c r="Z63" s="61"/>
      <c r="AA63" s="9">
        <v>0.25</v>
      </c>
      <c r="AB63" s="60"/>
      <c r="AC63" s="60"/>
      <c r="AD63" s="9">
        <v>0.25</v>
      </c>
      <c r="AE63" s="28" t="s">
        <v>340</v>
      </c>
      <c r="AF63" s="9"/>
      <c r="AG63" s="27">
        <f>+'Enero 2017'!AG63+'Febrero 2017'!AF63</f>
        <v>0</v>
      </c>
      <c r="AH63" s="30"/>
    </row>
    <row r="64" spans="2:34" ht="105" x14ac:dyDescent="0.25">
      <c r="B64" s="31" t="s">
        <v>64</v>
      </c>
      <c r="C64" s="31" t="s">
        <v>65</v>
      </c>
      <c r="D64" s="31" t="s">
        <v>66</v>
      </c>
      <c r="E64" s="31" t="s">
        <v>67</v>
      </c>
      <c r="F64" s="31" t="s">
        <v>74</v>
      </c>
      <c r="G64" s="31" t="s">
        <v>314</v>
      </c>
      <c r="H64" s="31" t="s">
        <v>81</v>
      </c>
      <c r="I64" s="31" t="s">
        <v>319</v>
      </c>
      <c r="J64" s="31" t="s">
        <v>175</v>
      </c>
      <c r="K64" s="29" t="s">
        <v>406</v>
      </c>
      <c r="L64" s="29" t="s">
        <v>176</v>
      </c>
      <c r="M64" s="31" t="s">
        <v>53</v>
      </c>
      <c r="N64" s="12">
        <v>42857</v>
      </c>
      <c r="O64" s="12">
        <v>43100</v>
      </c>
      <c r="P64" s="29" t="s">
        <v>177</v>
      </c>
      <c r="Q64" s="29" t="s">
        <v>407</v>
      </c>
      <c r="R64" s="60">
        <v>0.02</v>
      </c>
      <c r="S64" s="9"/>
      <c r="T64" s="60"/>
      <c r="U64" s="60"/>
      <c r="V64" s="60"/>
      <c r="W64" s="60">
        <v>0.2</v>
      </c>
      <c r="X64" s="9"/>
      <c r="Y64" s="60">
        <v>0.2</v>
      </c>
      <c r="Z64" s="60"/>
      <c r="AA64" s="9">
        <v>0.2</v>
      </c>
      <c r="AB64" s="60"/>
      <c r="AC64" s="60">
        <v>0.2</v>
      </c>
      <c r="AD64" s="9">
        <v>0.2</v>
      </c>
      <c r="AE64" s="28" t="s">
        <v>340</v>
      </c>
      <c r="AF64" s="9">
        <v>0</v>
      </c>
      <c r="AG64" s="27">
        <f>+'Enero 2017'!AG64+'Febrero 2017'!AF64</f>
        <v>0</v>
      </c>
      <c r="AH64" s="9"/>
    </row>
    <row r="65" spans="2:34" ht="105" x14ac:dyDescent="0.25">
      <c r="B65" s="31" t="s">
        <v>64</v>
      </c>
      <c r="C65" s="31" t="s">
        <v>65</v>
      </c>
      <c r="D65" s="31" t="s">
        <v>66</v>
      </c>
      <c r="E65" s="31" t="s">
        <v>67</v>
      </c>
      <c r="F65" s="31" t="s">
        <v>68</v>
      </c>
      <c r="G65" s="31" t="s">
        <v>314</v>
      </c>
      <c r="H65" s="31" t="s">
        <v>81</v>
      </c>
      <c r="I65" s="31" t="s">
        <v>319</v>
      </c>
      <c r="J65" s="31" t="s">
        <v>178</v>
      </c>
      <c r="K65" s="29" t="s">
        <v>179</v>
      </c>
      <c r="L65" s="29" t="s">
        <v>413</v>
      </c>
      <c r="M65" s="29" t="s">
        <v>53</v>
      </c>
      <c r="N65" s="12">
        <v>42781</v>
      </c>
      <c r="O65" s="12">
        <v>43100</v>
      </c>
      <c r="P65" s="29" t="s">
        <v>177</v>
      </c>
      <c r="Q65" s="29" t="s">
        <v>180</v>
      </c>
      <c r="R65" s="60">
        <v>0.02</v>
      </c>
      <c r="S65" s="9"/>
      <c r="T65" s="60">
        <v>0.2</v>
      </c>
      <c r="U65" s="60"/>
      <c r="V65" s="60">
        <v>0.2</v>
      </c>
      <c r="W65" s="60"/>
      <c r="X65" s="9"/>
      <c r="Y65" s="60">
        <v>0.2</v>
      </c>
      <c r="Z65" s="60"/>
      <c r="AA65" s="9"/>
      <c r="AB65" s="60">
        <v>0.2</v>
      </c>
      <c r="AC65" s="60"/>
      <c r="AD65" s="9">
        <v>0.2</v>
      </c>
      <c r="AE65" s="28" t="s">
        <v>340</v>
      </c>
      <c r="AF65" s="9">
        <v>0.2</v>
      </c>
      <c r="AG65" s="27">
        <f>+'Enero 2017'!AG65+'Febrero 2017'!AF65</f>
        <v>0.2</v>
      </c>
      <c r="AH65" s="29" t="s">
        <v>609</v>
      </c>
    </row>
    <row r="66" spans="2:34" ht="105" x14ac:dyDescent="0.25">
      <c r="B66" s="31" t="s">
        <v>64</v>
      </c>
      <c r="C66" s="31" t="s">
        <v>65</v>
      </c>
      <c r="D66" s="31" t="s">
        <v>66</v>
      </c>
      <c r="E66" s="31" t="s">
        <v>67</v>
      </c>
      <c r="F66" s="31" t="s">
        <v>68</v>
      </c>
      <c r="G66" s="31" t="s">
        <v>314</v>
      </c>
      <c r="H66" s="31" t="s">
        <v>81</v>
      </c>
      <c r="I66" s="31" t="s">
        <v>319</v>
      </c>
      <c r="J66" s="31" t="s">
        <v>181</v>
      </c>
      <c r="K66" s="29" t="s">
        <v>493</v>
      </c>
      <c r="L66" s="29" t="s">
        <v>413</v>
      </c>
      <c r="M66" s="31" t="s">
        <v>53</v>
      </c>
      <c r="N66" s="12">
        <v>42781</v>
      </c>
      <c r="O66" s="12">
        <v>43100</v>
      </c>
      <c r="P66" s="29" t="s">
        <v>177</v>
      </c>
      <c r="Q66" s="29" t="s">
        <v>180</v>
      </c>
      <c r="R66" s="60">
        <v>0.02</v>
      </c>
      <c r="S66" s="9"/>
      <c r="T66" s="60">
        <v>0.2</v>
      </c>
      <c r="U66" s="60"/>
      <c r="V66" s="60">
        <v>0.2</v>
      </c>
      <c r="W66" s="60"/>
      <c r="X66" s="9"/>
      <c r="Y66" s="60">
        <v>0.2</v>
      </c>
      <c r="Z66" s="60"/>
      <c r="AA66" s="9"/>
      <c r="AB66" s="60">
        <v>0.2</v>
      </c>
      <c r="AC66" s="60"/>
      <c r="AD66" s="9">
        <v>0.2</v>
      </c>
      <c r="AE66" s="28" t="s">
        <v>340</v>
      </c>
      <c r="AF66" s="9">
        <v>0.2</v>
      </c>
      <c r="AG66" s="27">
        <f>+'Enero 2017'!AG66+'Febrero 2017'!AF66</f>
        <v>0.2</v>
      </c>
      <c r="AH66" s="29" t="s">
        <v>611</v>
      </c>
    </row>
    <row r="67" spans="2:34" ht="105" x14ac:dyDescent="0.25">
      <c r="B67" s="31" t="s">
        <v>64</v>
      </c>
      <c r="C67" s="31" t="s">
        <v>65</v>
      </c>
      <c r="D67" s="31" t="s">
        <v>66</v>
      </c>
      <c r="E67" s="31" t="s">
        <v>67</v>
      </c>
      <c r="F67" s="31" t="s">
        <v>74</v>
      </c>
      <c r="G67" s="31" t="s">
        <v>314</v>
      </c>
      <c r="H67" s="31" t="s">
        <v>81</v>
      </c>
      <c r="I67" s="31" t="s">
        <v>319</v>
      </c>
      <c r="J67" s="31" t="s">
        <v>182</v>
      </c>
      <c r="K67" s="29" t="s">
        <v>183</v>
      </c>
      <c r="L67" s="29" t="s">
        <v>409</v>
      </c>
      <c r="M67" s="31" t="s">
        <v>53</v>
      </c>
      <c r="N67" s="12">
        <v>42795</v>
      </c>
      <c r="O67" s="12">
        <v>42978</v>
      </c>
      <c r="P67" s="29" t="s">
        <v>71</v>
      </c>
      <c r="Q67" s="29" t="s">
        <v>180</v>
      </c>
      <c r="R67" s="60">
        <v>0.01</v>
      </c>
      <c r="S67" s="9"/>
      <c r="T67" s="60"/>
      <c r="U67" s="60">
        <v>0.2</v>
      </c>
      <c r="V67" s="60"/>
      <c r="W67" s="60">
        <v>0.3</v>
      </c>
      <c r="X67" s="9"/>
      <c r="Y67" s="60">
        <v>0.3</v>
      </c>
      <c r="Z67" s="60">
        <v>0.2</v>
      </c>
      <c r="AA67" s="9"/>
      <c r="AB67" s="60"/>
      <c r="AC67" s="60"/>
      <c r="AD67" s="9"/>
      <c r="AE67" s="28" t="s">
        <v>340</v>
      </c>
      <c r="AF67" s="9">
        <v>0</v>
      </c>
      <c r="AG67" s="27">
        <f>+'Enero 2017'!AG67+'Febrero 2017'!AF67</f>
        <v>0</v>
      </c>
      <c r="AH67" s="9"/>
    </row>
    <row r="68" spans="2:34" ht="105" x14ac:dyDescent="0.25">
      <c r="B68" s="31" t="s">
        <v>64</v>
      </c>
      <c r="C68" s="31" t="s">
        <v>65</v>
      </c>
      <c r="D68" s="31" t="s">
        <v>66</v>
      </c>
      <c r="E68" s="31" t="s">
        <v>67</v>
      </c>
      <c r="F68" s="31" t="s">
        <v>68</v>
      </c>
      <c r="G68" s="31" t="s">
        <v>314</v>
      </c>
      <c r="H68" s="31" t="s">
        <v>81</v>
      </c>
      <c r="I68" s="31" t="s">
        <v>321</v>
      </c>
      <c r="J68" s="255" t="s">
        <v>184</v>
      </c>
      <c r="K68" s="29" t="s">
        <v>185</v>
      </c>
      <c r="L68" s="29" t="s">
        <v>186</v>
      </c>
      <c r="M68" s="31" t="s">
        <v>53</v>
      </c>
      <c r="N68" s="12">
        <v>42857</v>
      </c>
      <c r="O68" s="12">
        <v>43100</v>
      </c>
      <c r="P68" s="29" t="s">
        <v>88</v>
      </c>
      <c r="Q68" s="29" t="s">
        <v>88</v>
      </c>
      <c r="R68" s="60">
        <v>0.01</v>
      </c>
      <c r="S68" s="9"/>
      <c r="T68" s="60"/>
      <c r="U68" s="60"/>
      <c r="V68" s="60"/>
      <c r="W68" s="60">
        <v>0.05</v>
      </c>
      <c r="X68" s="9">
        <v>0.09</v>
      </c>
      <c r="Y68" s="60">
        <v>0.1</v>
      </c>
      <c r="Z68" s="60">
        <v>0.14000000000000001</v>
      </c>
      <c r="AA68" s="9">
        <v>0.15</v>
      </c>
      <c r="AB68" s="60">
        <v>0.18</v>
      </c>
      <c r="AC68" s="60">
        <v>0.19</v>
      </c>
      <c r="AD68" s="9">
        <v>0.1</v>
      </c>
      <c r="AE68" s="28" t="s">
        <v>340</v>
      </c>
      <c r="AF68" s="9">
        <v>0.01</v>
      </c>
      <c r="AG68" s="27">
        <f>+'Enero 2017'!AG68+'Febrero 2017'!AF68</f>
        <v>0.01</v>
      </c>
      <c r="AH68" s="29" t="s">
        <v>610</v>
      </c>
    </row>
    <row r="69" spans="2:34" ht="105" x14ac:dyDescent="0.25">
      <c r="B69" s="31" t="s">
        <v>64</v>
      </c>
      <c r="C69" s="31" t="s">
        <v>65</v>
      </c>
      <c r="D69" s="31" t="s">
        <v>66</v>
      </c>
      <c r="E69" s="31" t="s">
        <v>67</v>
      </c>
      <c r="F69" s="31" t="s">
        <v>68</v>
      </c>
      <c r="G69" s="31" t="s">
        <v>314</v>
      </c>
      <c r="H69" s="31" t="s">
        <v>81</v>
      </c>
      <c r="I69" s="31" t="s">
        <v>321</v>
      </c>
      <c r="J69" s="256"/>
      <c r="K69" s="29" t="s">
        <v>187</v>
      </c>
      <c r="L69" s="29" t="s">
        <v>188</v>
      </c>
      <c r="M69" s="31" t="s">
        <v>53</v>
      </c>
      <c r="N69" s="12">
        <v>42857</v>
      </c>
      <c r="O69" s="12">
        <v>43100</v>
      </c>
      <c r="P69" s="29" t="s">
        <v>189</v>
      </c>
      <c r="Q69" s="29" t="s">
        <v>88</v>
      </c>
      <c r="R69" s="60">
        <v>0.01</v>
      </c>
      <c r="S69" s="9"/>
      <c r="T69" s="60"/>
      <c r="U69" s="60"/>
      <c r="V69" s="60"/>
      <c r="W69" s="60">
        <v>0.05</v>
      </c>
      <c r="X69" s="9">
        <v>0.09</v>
      </c>
      <c r="Y69" s="60">
        <v>0.1</v>
      </c>
      <c r="Z69" s="60">
        <v>0.14000000000000001</v>
      </c>
      <c r="AA69" s="9">
        <v>0.15</v>
      </c>
      <c r="AB69" s="60">
        <v>0.18</v>
      </c>
      <c r="AC69" s="60">
        <v>0.19</v>
      </c>
      <c r="AD69" s="9">
        <v>0.1</v>
      </c>
      <c r="AE69" s="28" t="s">
        <v>340</v>
      </c>
      <c r="AF69" s="9">
        <v>0.01</v>
      </c>
      <c r="AG69" s="27">
        <f>+'Enero 2017'!AG69+'Febrero 2017'!AF69</f>
        <v>0.01</v>
      </c>
      <c r="AH69" s="29" t="s">
        <v>414</v>
      </c>
    </row>
    <row r="70" spans="2:34" ht="165" x14ac:dyDescent="0.25">
      <c r="B70" s="31" t="s">
        <v>64</v>
      </c>
      <c r="C70" s="31" t="s">
        <v>65</v>
      </c>
      <c r="D70" s="31" t="s">
        <v>66</v>
      </c>
      <c r="E70" s="31" t="s">
        <v>67</v>
      </c>
      <c r="F70" s="31" t="s">
        <v>68</v>
      </c>
      <c r="G70" s="31" t="s">
        <v>314</v>
      </c>
      <c r="H70" s="31" t="s">
        <v>81</v>
      </c>
      <c r="I70" s="31" t="s">
        <v>321</v>
      </c>
      <c r="J70" s="66" t="s">
        <v>190</v>
      </c>
      <c r="K70" s="29" t="s">
        <v>191</v>
      </c>
      <c r="L70" s="29" t="s">
        <v>192</v>
      </c>
      <c r="M70" s="31" t="s">
        <v>53</v>
      </c>
      <c r="N70" s="12">
        <v>42795</v>
      </c>
      <c r="O70" s="12">
        <v>42978</v>
      </c>
      <c r="P70" s="29" t="s">
        <v>88</v>
      </c>
      <c r="Q70" s="29" t="s">
        <v>88</v>
      </c>
      <c r="R70" s="60">
        <v>0.01</v>
      </c>
      <c r="S70" s="9"/>
      <c r="T70" s="60"/>
      <c r="U70" s="60">
        <v>0.05</v>
      </c>
      <c r="V70" s="60">
        <v>0.19</v>
      </c>
      <c r="W70" s="60">
        <v>0.19</v>
      </c>
      <c r="X70" s="9">
        <v>0.19</v>
      </c>
      <c r="Y70" s="60">
        <v>0.19</v>
      </c>
      <c r="Z70" s="60">
        <v>0.19</v>
      </c>
      <c r="AA70" s="9"/>
      <c r="AB70" s="60"/>
      <c r="AC70" s="60"/>
      <c r="AD70" s="9"/>
      <c r="AE70" s="28" t="s">
        <v>340</v>
      </c>
      <c r="AF70" s="9">
        <v>0.5</v>
      </c>
      <c r="AG70" s="27">
        <f>+'Enero 2017'!AG70+'Febrero 2017'!AF70</f>
        <v>0.5</v>
      </c>
      <c r="AH70" s="29" t="s">
        <v>431</v>
      </c>
    </row>
    <row r="71" spans="2:34" ht="105" x14ac:dyDescent="0.25">
      <c r="B71" s="31" t="s">
        <v>64</v>
      </c>
      <c r="C71" s="31" t="s">
        <v>65</v>
      </c>
      <c r="D71" s="31" t="s">
        <v>66</v>
      </c>
      <c r="E71" s="31" t="s">
        <v>67</v>
      </c>
      <c r="F71" s="31" t="s">
        <v>72</v>
      </c>
      <c r="G71" s="31" t="s">
        <v>314</v>
      </c>
      <c r="H71" s="31" t="s">
        <v>81</v>
      </c>
      <c r="I71" s="31" t="s">
        <v>316</v>
      </c>
      <c r="J71" s="66" t="s">
        <v>193</v>
      </c>
      <c r="K71" s="29" t="s">
        <v>194</v>
      </c>
      <c r="L71" s="29" t="s">
        <v>195</v>
      </c>
      <c r="M71" s="31" t="s">
        <v>53</v>
      </c>
      <c r="N71" s="12">
        <v>42758</v>
      </c>
      <c r="O71" s="12">
        <v>42825</v>
      </c>
      <c r="P71" s="29" t="s">
        <v>177</v>
      </c>
      <c r="Q71" s="29" t="s">
        <v>88</v>
      </c>
      <c r="R71" s="60">
        <v>0.03</v>
      </c>
      <c r="S71" s="9">
        <v>0.15</v>
      </c>
      <c r="T71" s="60">
        <v>0.45</v>
      </c>
      <c r="U71" s="60">
        <v>0.4</v>
      </c>
      <c r="V71" s="61"/>
      <c r="W71" s="61"/>
      <c r="X71" s="9"/>
      <c r="Y71" s="61"/>
      <c r="Z71" s="61"/>
      <c r="AA71" s="9"/>
      <c r="AB71" s="60"/>
      <c r="AC71" s="60"/>
      <c r="AD71" s="9"/>
      <c r="AE71" s="28" t="s">
        <v>340</v>
      </c>
      <c r="AF71" s="9">
        <v>0.45</v>
      </c>
      <c r="AG71" s="27">
        <f>+'Enero 2017'!AG71+'Febrero 2017'!AF71</f>
        <v>0.6</v>
      </c>
      <c r="AH71" s="29" t="s">
        <v>432</v>
      </c>
    </row>
    <row r="72" spans="2:34" ht="105" x14ac:dyDescent="0.25">
      <c r="B72" s="31" t="s">
        <v>64</v>
      </c>
      <c r="C72" s="31" t="s">
        <v>65</v>
      </c>
      <c r="D72" s="31" t="s">
        <v>66</v>
      </c>
      <c r="E72" s="31" t="s">
        <v>67</v>
      </c>
      <c r="F72" s="31" t="s">
        <v>72</v>
      </c>
      <c r="G72" s="31" t="s">
        <v>314</v>
      </c>
      <c r="H72" s="31" t="s">
        <v>81</v>
      </c>
      <c r="I72" s="31" t="s">
        <v>316</v>
      </c>
      <c r="J72" s="255" t="s">
        <v>196</v>
      </c>
      <c r="K72" s="29" t="s">
        <v>197</v>
      </c>
      <c r="L72" s="29" t="s">
        <v>198</v>
      </c>
      <c r="M72" s="31" t="s">
        <v>53</v>
      </c>
      <c r="N72" s="12">
        <v>42826</v>
      </c>
      <c r="O72" s="12">
        <v>43100</v>
      </c>
      <c r="P72" s="29" t="s">
        <v>199</v>
      </c>
      <c r="Q72" s="29" t="s">
        <v>88</v>
      </c>
      <c r="R72" s="60">
        <v>0.03</v>
      </c>
      <c r="S72" s="9"/>
      <c r="T72" s="60"/>
      <c r="U72" s="60"/>
      <c r="V72" s="60">
        <v>0.05</v>
      </c>
      <c r="W72" s="60">
        <v>0.08</v>
      </c>
      <c r="X72" s="9">
        <v>0.12</v>
      </c>
      <c r="Y72" s="60">
        <v>0.12</v>
      </c>
      <c r="Z72" s="60">
        <v>0.12</v>
      </c>
      <c r="AA72" s="9">
        <v>0.12</v>
      </c>
      <c r="AB72" s="60">
        <v>0.13</v>
      </c>
      <c r="AC72" s="60">
        <v>0.14000000000000001</v>
      </c>
      <c r="AD72" s="9">
        <v>0.12</v>
      </c>
      <c r="AE72" s="28" t="s">
        <v>340</v>
      </c>
      <c r="AF72" s="9"/>
      <c r="AG72" s="27">
        <f>+'Enero 2017'!AG72+'Febrero 2017'!AF72</f>
        <v>0</v>
      </c>
      <c r="AH72" s="30"/>
    </row>
    <row r="73" spans="2:34" ht="105" x14ac:dyDescent="0.25">
      <c r="B73" s="31" t="s">
        <v>64</v>
      </c>
      <c r="C73" s="31" t="s">
        <v>65</v>
      </c>
      <c r="D73" s="31" t="s">
        <v>66</v>
      </c>
      <c r="E73" s="31" t="s">
        <v>67</v>
      </c>
      <c r="F73" s="31" t="s">
        <v>68</v>
      </c>
      <c r="G73" s="31" t="s">
        <v>314</v>
      </c>
      <c r="H73" s="31" t="s">
        <v>81</v>
      </c>
      <c r="I73" s="31" t="s">
        <v>316</v>
      </c>
      <c r="J73" s="256"/>
      <c r="K73" s="29" t="s">
        <v>200</v>
      </c>
      <c r="L73" s="29" t="s">
        <v>201</v>
      </c>
      <c r="M73" s="31" t="s">
        <v>53</v>
      </c>
      <c r="N73" s="12">
        <v>42795</v>
      </c>
      <c r="O73" s="12">
        <v>43069</v>
      </c>
      <c r="P73" s="29" t="s">
        <v>88</v>
      </c>
      <c r="Q73" s="29"/>
      <c r="R73" s="60">
        <v>0.01</v>
      </c>
      <c r="S73" s="9"/>
      <c r="T73" s="60"/>
      <c r="U73" s="60">
        <v>0.05</v>
      </c>
      <c r="V73" s="60">
        <v>0.06</v>
      </c>
      <c r="W73" s="60">
        <v>0.08</v>
      </c>
      <c r="X73" s="9">
        <v>0.12</v>
      </c>
      <c r="Y73" s="60"/>
      <c r="Z73" s="60">
        <v>0.12</v>
      </c>
      <c r="AA73" s="9">
        <v>0.15</v>
      </c>
      <c r="AB73" s="60">
        <v>0.17</v>
      </c>
      <c r="AC73" s="60">
        <v>0.25</v>
      </c>
      <c r="AD73" s="9"/>
      <c r="AE73" s="28" t="s">
        <v>340</v>
      </c>
      <c r="AF73" s="9"/>
      <c r="AG73" s="27">
        <f>+'Enero 2017'!AG73+'Febrero 2017'!AF73</f>
        <v>0</v>
      </c>
      <c r="AH73" s="30"/>
    </row>
    <row r="74" spans="2:34" ht="105" x14ac:dyDescent="0.25">
      <c r="B74" s="31" t="s">
        <v>64</v>
      </c>
      <c r="C74" s="31" t="s">
        <v>65</v>
      </c>
      <c r="D74" s="31" t="s">
        <v>66</v>
      </c>
      <c r="E74" s="31" t="s">
        <v>67</v>
      </c>
      <c r="F74" s="31" t="s">
        <v>74</v>
      </c>
      <c r="G74" s="31" t="s">
        <v>314</v>
      </c>
      <c r="H74" s="31" t="s">
        <v>81</v>
      </c>
      <c r="I74" s="31" t="s">
        <v>316</v>
      </c>
      <c r="J74" s="273" t="s">
        <v>202</v>
      </c>
      <c r="K74" s="29" t="s">
        <v>203</v>
      </c>
      <c r="L74" s="29" t="s">
        <v>204</v>
      </c>
      <c r="M74" s="31" t="s">
        <v>53</v>
      </c>
      <c r="N74" s="12">
        <v>42826</v>
      </c>
      <c r="O74" s="12">
        <v>43100</v>
      </c>
      <c r="P74" s="29" t="s">
        <v>189</v>
      </c>
      <c r="Q74" s="29" t="s">
        <v>88</v>
      </c>
      <c r="R74" s="60">
        <v>0.01</v>
      </c>
      <c r="S74" s="9"/>
      <c r="T74" s="61"/>
      <c r="U74" s="61"/>
      <c r="V74" s="60">
        <v>0.11</v>
      </c>
      <c r="W74" s="60">
        <v>0.11</v>
      </c>
      <c r="X74" s="9">
        <v>0.11</v>
      </c>
      <c r="Y74" s="60">
        <v>0.11</v>
      </c>
      <c r="Z74" s="60">
        <v>0.11</v>
      </c>
      <c r="AA74" s="9">
        <v>0.11</v>
      </c>
      <c r="AB74" s="60">
        <v>0.11</v>
      </c>
      <c r="AC74" s="60">
        <v>0.11</v>
      </c>
      <c r="AD74" s="9">
        <v>0.12</v>
      </c>
      <c r="AE74" s="28" t="s">
        <v>340</v>
      </c>
      <c r="AF74" s="9">
        <v>0</v>
      </c>
      <c r="AG74" s="27">
        <f>+'Enero 2017'!AG74+'Febrero 2017'!AF74</f>
        <v>0.01</v>
      </c>
      <c r="AH74" s="63" t="s">
        <v>415</v>
      </c>
    </row>
    <row r="75" spans="2:34" ht="105" x14ac:dyDescent="0.25">
      <c r="B75" s="31" t="s">
        <v>64</v>
      </c>
      <c r="C75" s="31" t="s">
        <v>65</v>
      </c>
      <c r="D75" s="31" t="s">
        <v>66</v>
      </c>
      <c r="E75" s="31" t="s">
        <v>67</v>
      </c>
      <c r="F75" s="31" t="s">
        <v>74</v>
      </c>
      <c r="G75" s="31" t="s">
        <v>314</v>
      </c>
      <c r="H75" s="31" t="s">
        <v>81</v>
      </c>
      <c r="I75" s="31" t="s">
        <v>316</v>
      </c>
      <c r="J75" s="274"/>
      <c r="K75" s="29" t="s">
        <v>205</v>
      </c>
      <c r="L75" s="29" t="s">
        <v>201</v>
      </c>
      <c r="M75" s="31" t="s">
        <v>53</v>
      </c>
      <c r="N75" s="12">
        <v>42826</v>
      </c>
      <c r="O75" s="12">
        <v>42916</v>
      </c>
      <c r="P75" s="29"/>
      <c r="Q75" s="29"/>
      <c r="R75" s="60">
        <v>0.01</v>
      </c>
      <c r="S75" s="9"/>
      <c r="T75" s="61"/>
      <c r="U75" s="61"/>
      <c r="V75" s="60">
        <v>0.3</v>
      </c>
      <c r="W75" s="60">
        <v>0.3</v>
      </c>
      <c r="X75" s="9">
        <v>0.4</v>
      </c>
      <c r="Y75" s="61"/>
      <c r="Z75" s="61"/>
      <c r="AA75" s="9"/>
      <c r="AB75" s="60"/>
      <c r="AC75" s="60"/>
      <c r="AD75" s="9"/>
      <c r="AE75" s="28" t="s">
        <v>340</v>
      </c>
      <c r="AF75" s="9">
        <v>0</v>
      </c>
      <c r="AG75" s="27">
        <f>+'Enero 2017'!AG75+'Febrero 2017'!AF75</f>
        <v>0.01</v>
      </c>
      <c r="AH75" s="63" t="s">
        <v>416</v>
      </c>
    </row>
    <row r="76" spans="2:34" ht="105" x14ac:dyDescent="0.25">
      <c r="B76" s="31" t="s">
        <v>64</v>
      </c>
      <c r="C76" s="31" t="s">
        <v>65</v>
      </c>
      <c r="D76" s="31" t="s">
        <v>66</v>
      </c>
      <c r="E76" s="31" t="s">
        <v>67</v>
      </c>
      <c r="F76" s="31" t="s">
        <v>74</v>
      </c>
      <c r="G76" s="31" t="s">
        <v>314</v>
      </c>
      <c r="H76" s="31" t="s">
        <v>81</v>
      </c>
      <c r="I76" s="31" t="s">
        <v>316</v>
      </c>
      <c r="J76" s="275"/>
      <c r="K76" s="29" t="s">
        <v>206</v>
      </c>
      <c r="L76" s="29" t="s">
        <v>207</v>
      </c>
      <c r="M76" s="31" t="s">
        <v>53</v>
      </c>
      <c r="N76" s="12">
        <v>42917</v>
      </c>
      <c r="O76" s="12">
        <v>43100</v>
      </c>
      <c r="P76" s="29"/>
      <c r="Q76" s="29"/>
      <c r="R76" s="60">
        <v>0.02</v>
      </c>
      <c r="S76" s="9"/>
      <c r="T76" s="61"/>
      <c r="U76" s="61"/>
      <c r="V76" s="61"/>
      <c r="W76" s="61"/>
      <c r="X76" s="9"/>
      <c r="Y76" s="60">
        <v>0.16</v>
      </c>
      <c r="Z76" s="60">
        <v>0.17</v>
      </c>
      <c r="AA76" s="9">
        <v>0.16</v>
      </c>
      <c r="AB76" s="60">
        <v>0.17</v>
      </c>
      <c r="AC76" s="60">
        <v>0.17</v>
      </c>
      <c r="AD76" s="9">
        <v>0.17</v>
      </c>
      <c r="AE76" s="28" t="s">
        <v>340</v>
      </c>
      <c r="AF76" s="9">
        <v>0</v>
      </c>
      <c r="AG76" s="27">
        <f>+'Enero 2017'!AG76+'Febrero 2017'!AF76</f>
        <v>0.01</v>
      </c>
      <c r="AH76" s="63" t="s">
        <v>417</v>
      </c>
    </row>
    <row r="77" spans="2:34" ht="105" x14ac:dyDescent="0.25">
      <c r="B77" s="31" t="s">
        <v>64</v>
      </c>
      <c r="C77" s="31" t="s">
        <v>65</v>
      </c>
      <c r="D77" s="31" t="s">
        <v>66</v>
      </c>
      <c r="E77" s="31" t="s">
        <v>67</v>
      </c>
      <c r="F77" s="31" t="s">
        <v>68</v>
      </c>
      <c r="G77" s="31" t="s">
        <v>314</v>
      </c>
      <c r="H77" s="31" t="s">
        <v>81</v>
      </c>
      <c r="I77" s="138" t="s">
        <v>316</v>
      </c>
      <c r="J77" s="255" t="s">
        <v>208</v>
      </c>
      <c r="K77" s="29" t="s">
        <v>211</v>
      </c>
      <c r="L77" s="29" t="s">
        <v>209</v>
      </c>
      <c r="M77" s="31" t="s">
        <v>53</v>
      </c>
      <c r="N77" s="12">
        <v>42736</v>
      </c>
      <c r="O77" s="12">
        <v>43099</v>
      </c>
      <c r="P77" s="29" t="s">
        <v>212</v>
      </c>
      <c r="Q77" s="29" t="s">
        <v>88</v>
      </c>
      <c r="R77" s="60">
        <v>0.02</v>
      </c>
      <c r="S77" s="9">
        <v>0.08</v>
      </c>
      <c r="T77" s="60">
        <v>0.08</v>
      </c>
      <c r="U77" s="60">
        <v>0.08</v>
      </c>
      <c r="V77" s="60">
        <v>0.09</v>
      </c>
      <c r="W77" s="60">
        <v>0.08</v>
      </c>
      <c r="X77" s="9">
        <v>0.08</v>
      </c>
      <c r="Y77" s="60">
        <v>0.08</v>
      </c>
      <c r="Z77" s="60">
        <v>0.09</v>
      </c>
      <c r="AA77" s="9">
        <v>0.08</v>
      </c>
      <c r="AB77" s="60">
        <v>0.09</v>
      </c>
      <c r="AC77" s="60">
        <v>0.08</v>
      </c>
      <c r="AD77" s="9">
        <v>0.09</v>
      </c>
      <c r="AE77" s="28" t="s">
        <v>340</v>
      </c>
      <c r="AF77" s="9">
        <v>0.5</v>
      </c>
      <c r="AG77" s="27">
        <f>+'Enero 2017'!AG77+'Febrero 2017'!AF77</f>
        <v>0.57999999999999996</v>
      </c>
      <c r="AH77" s="63" t="s">
        <v>418</v>
      </c>
    </row>
    <row r="78" spans="2:34" ht="105" x14ac:dyDescent="0.25">
      <c r="B78" s="31" t="s">
        <v>64</v>
      </c>
      <c r="C78" s="31" t="s">
        <v>65</v>
      </c>
      <c r="D78" s="31" t="s">
        <v>66</v>
      </c>
      <c r="E78" s="31" t="s">
        <v>67</v>
      </c>
      <c r="F78" s="31" t="s">
        <v>68</v>
      </c>
      <c r="G78" s="31" t="s">
        <v>314</v>
      </c>
      <c r="H78" s="31" t="s">
        <v>81</v>
      </c>
      <c r="I78" s="138" t="s">
        <v>316</v>
      </c>
      <c r="J78" s="256"/>
      <c r="K78" s="29" t="s">
        <v>210</v>
      </c>
      <c r="L78" s="29"/>
      <c r="M78" s="31" t="s">
        <v>53</v>
      </c>
      <c r="N78" s="12">
        <v>42736</v>
      </c>
      <c r="O78" s="12">
        <v>42916</v>
      </c>
      <c r="P78" s="29" t="s">
        <v>177</v>
      </c>
      <c r="Q78" s="29"/>
      <c r="R78" s="60">
        <v>0.02</v>
      </c>
      <c r="S78" s="9">
        <v>0.17</v>
      </c>
      <c r="T78" s="61">
        <v>0.16</v>
      </c>
      <c r="U78" s="61">
        <v>0.17</v>
      </c>
      <c r="V78" s="61">
        <v>0.17</v>
      </c>
      <c r="W78" s="61">
        <v>0.16</v>
      </c>
      <c r="X78" s="9">
        <v>0.17</v>
      </c>
      <c r="Y78" s="61"/>
      <c r="Z78" s="61"/>
      <c r="AA78" s="9"/>
      <c r="AB78" s="60"/>
      <c r="AC78" s="60"/>
      <c r="AD78" s="9"/>
      <c r="AE78" s="28" t="s">
        <v>340</v>
      </c>
      <c r="AF78" s="9">
        <v>0.16</v>
      </c>
      <c r="AG78" s="27">
        <f>+'Enero 2017'!AG78+'Febrero 2017'!AF78</f>
        <v>0.33</v>
      </c>
      <c r="AH78" s="63" t="s">
        <v>419</v>
      </c>
    </row>
    <row r="79" spans="2:34" ht="156" customHeight="1" x14ac:dyDescent="0.25">
      <c r="B79" s="31" t="s">
        <v>64</v>
      </c>
      <c r="C79" s="31" t="s">
        <v>65</v>
      </c>
      <c r="D79" s="31" t="s">
        <v>66</v>
      </c>
      <c r="E79" s="31" t="s">
        <v>67</v>
      </c>
      <c r="F79" s="31" t="s">
        <v>68</v>
      </c>
      <c r="G79" s="31" t="s">
        <v>314</v>
      </c>
      <c r="H79" s="31" t="s">
        <v>81</v>
      </c>
      <c r="I79" s="31" t="s">
        <v>678</v>
      </c>
      <c r="J79" s="66" t="s">
        <v>433</v>
      </c>
      <c r="K79" s="6" t="s">
        <v>341</v>
      </c>
      <c r="L79" s="29" t="s">
        <v>342</v>
      </c>
      <c r="M79" s="66" t="s">
        <v>45</v>
      </c>
      <c r="N79" s="64" t="s">
        <v>343</v>
      </c>
      <c r="O79" s="12" t="s">
        <v>344</v>
      </c>
      <c r="P79" s="29" t="s">
        <v>345</v>
      </c>
      <c r="Q79" s="29" t="s">
        <v>346</v>
      </c>
      <c r="R79" s="60">
        <v>0.03</v>
      </c>
      <c r="S79" s="9"/>
      <c r="T79" s="61"/>
      <c r="U79" s="61"/>
      <c r="V79" s="61">
        <v>0.2</v>
      </c>
      <c r="W79" s="61"/>
      <c r="X79" s="9"/>
      <c r="Y79" s="61">
        <v>0.2</v>
      </c>
      <c r="Z79" s="61"/>
      <c r="AA79" s="9"/>
      <c r="AB79" s="60"/>
      <c r="AC79" s="60"/>
      <c r="AD79" s="9">
        <v>0.6</v>
      </c>
      <c r="AE79" s="28" t="s">
        <v>340</v>
      </c>
      <c r="AF79" s="9">
        <v>0</v>
      </c>
      <c r="AG79" s="27">
        <f>+'Enero 2017'!AG79+'Febrero 2017'!AF79</f>
        <v>0</v>
      </c>
      <c r="AH79" s="29" t="s">
        <v>347</v>
      </c>
    </row>
    <row r="80" spans="2:34" ht="118.5" customHeight="1" x14ac:dyDescent="0.25">
      <c r="B80" s="31" t="s">
        <v>64</v>
      </c>
      <c r="C80" s="31" t="s">
        <v>65</v>
      </c>
      <c r="D80" s="31" t="s">
        <v>66</v>
      </c>
      <c r="E80" s="31" t="s">
        <v>67</v>
      </c>
      <c r="F80" s="31" t="s">
        <v>68</v>
      </c>
      <c r="G80" s="31" t="s">
        <v>314</v>
      </c>
      <c r="H80" s="31" t="s">
        <v>81</v>
      </c>
      <c r="I80" s="138" t="s">
        <v>678</v>
      </c>
      <c r="J80" s="255" t="s">
        <v>348</v>
      </c>
      <c r="K80" s="6" t="s">
        <v>357</v>
      </c>
      <c r="L80" s="6" t="s">
        <v>350</v>
      </c>
      <c r="M80" s="31" t="s">
        <v>45</v>
      </c>
      <c r="N80" s="12">
        <v>42801</v>
      </c>
      <c r="O80" s="12">
        <v>43100</v>
      </c>
      <c r="P80" s="29" t="s">
        <v>177</v>
      </c>
      <c r="Q80" s="29" t="s">
        <v>88</v>
      </c>
      <c r="R80" s="60">
        <v>0.03</v>
      </c>
      <c r="S80" s="9"/>
      <c r="T80" s="61"/>
      <c r="U80" s="61">
        <v>0.1</v>
      </c>
      <c r="V80" s="61">
        <v>0.1</v>
      </c>
      <c r="W80" s="61">
        <v>0.1</v>
      </c>
      <c r="X80" s="9">
        <v>0.1</v>
      </c>
      <c r="Y80" s="61">
        <v>0.1</v>
      </c>
      <c r="Z80" s="61">
        <v>0.1</v>
      </c>
      <c r="AA80" s="9">
        <v>0.1</v>
      </c>
      <c r="AB80" s="60">
        <v>0.1</v>
      </c>
      <c r="AC80" s="60">
        <v>0.1</v>
      </c>
      <c r="AD80" s="9">
        <v>0.1</v>
      </c>
      <c r="AE80" s="28" t="s">
        <v>340</v>
      </c>
      <c r="AF80" s="9">
        <v>0</v>
      </c>
      <c r="AG80" s="27">
        <f>+'Enero 2017'!AG80+'Febrero 2017'!AF80</f>
        <v>0</v>
      </c>
      <c r="AH80" s="29" t="s">
        <v>358</v>
      </c>
    </row>
    <row r="81" spans="2:34" ht="206.25" customHeight="1" x14ac:dyDescent="0.25">
      <c r="B81" s="31" t="s">
        <v>64</v>
      </c>
      <c r="C81" s="31" t="s">
        <v>65</v>
      </c>
      <c r="D81" s="31" t="s">
        <v>66</v>
      </c>
      <c r="E81" s="31" t="s">
        <v>67</v>
      </c>
      <c r="F81" s="31" t="s">
        <v>68</v>
      </c>
      <c r="G81" s="31" t="s">
        <v>314</v>
      </c>
      <c r="H81" s="31" t="s">
        <v>81</v>
      </c>
      <c r="I81" s="138" t="s">
        <v>678</v>
      </c>
      <c r="J81" s="256"/>
      <c r="K81" s="6" t="s">
        <v>121</v>
      </c>
      <c r="L81" s="6" t="s">
        <v>352</v>
      </c>
      <c r="M81" s="31" t="s">
        <v>45</v>
      </c>
      <c r="N81" s="12">
        <v>42801</v>
      </c>
      <c r="O81" s="12">
        <v>43100</v>
      </c>
      <c r="P81" s="29" t="s">
        <v>177</v>
      </c>
      <c r="Q81" s="29" t="s">
        <v>88</v>
      </c>
      <c r="R81" s="60">
        <v>0.02</v>
      </c>
      <c r="S81" s="9"/>
      <c r="T81" s="61"/>
      <c r="U81" s="61"/>
      <c r="V81" s="61"/>
      <c r="W81" s="61"/>
      <c r="X81" s="9">
        <v>0.5</v>
      </c>
      <c r="Y81" s="61"/>
      <c r="Z81" s="61"/>
      <c r="AA81" s="9"/>
      <c r="AB81" s="60"/>
      <c r="AC81" s="60"/>
      <c r="AD81" s="9">
        <v>0.5</v>
      </c>
      <c r="AE81" s="28" t="s">
        <v>340</v>
      </c>
      <c r="AF81" s="9">
        <v>0.08</v>
      </c>
      <c r="AG81" s="27">
        <f>+'Enero 2017'!AG81+'Febrero 2017'!AF81</f>
        <v>0.08</v>
      </c>
      <c r="AH81" s="29" t="s">
        <v>359</v>
      </c>
    </row>
    <row r="82" spans="2:34" ht="319.5" customHeight="1" x14ac:dyDescent="0.25">
      <c r="B82" s="31" t="s">
        <v>64</v>
      </c>
      <c r="C82" s="31" t="s">
        <v>65</v>
      </c>
      <c r="D82" s="31" t="s">
        <v>66</v>
      </c>
      <c r="E82" s="31" t="s">
        <v>67</v>
      </c>
      <c r="F82" s="31" t="s">
        <v>68</v>
      </c>
      <c r="G82" s="31" t="s">
        <v>314</v>
      </c>
      <c r="H82" s="31" t="s">
        <v>81</v>
      </c>
      <c r="I82" s="138" t="s">
        <v>678</v>
      </c>
      <c r="J82" s="51" t="s">
        <v>123</v>
      </c>
      <c r="K82" s="29" t="s">
        <v>122</v>
      </c>
      <c r="L82" s="29"/>
      <c r="M82" s="31" t="s">
        <v>45</v>
      </c>
      <c r="N82" s="12">
        <v>42767</v>
      </c>
      <c r="O82" s="12">
        <v>43100</v>
      </c>
      <c r="P82" s="29" t="s">
        <v>354</v>
      </c>
      <c r="Q82" s="29" t="s">
        <v>355</v>
      </c>
      <c r="R82" s="60">
        <v>0.02</v>
      </c>
      <c r="S82" s="9"/>
      <c r="T82" s="61"/>
      <c r="U82" s="61"/>
      <c r="V82" s="61">
        <v>0.35</v>
      </c>
      <c r="W82" s="61"/>
      <c r="X82" s="9"/>
      <c r="Y82" s="61"/>
      <c r="Z82" s="61">
        <v>0.35</v>
      </c>
      <c r="AA82" s="9"/>
      <c r="AB82" s="60"/>
      <c r="AC82" s="60"/>
      <c r="AD82" s="9">
        <v>0.3</v>
      </c>
      <c r="AE82" s="28" t="s">
        <v>340</v>
      </c>
      <c r="AF82" s="9">
        <v>0.09</v>
      </c>
      <c r="AG82" s="27">
        <f>+'Enero 2017'!AG82+'Febrero 2017'!AF82</f>
        <v>0.09</v>
      </c>
      <c r="AH82" s="29" t="s">
        <v>360</v>
      </c>
    </row>
    <row r="83" spans="2:34" ht="105" x14ac:dyDescent="0.25">
      <c r="B83" s="31" t="s">
        <v>64</v>
      </c>
      <c r="C83" s="31" t="s">
        <v>65</v>
      </c>
      <c r="D83" s="31" t="s">
        <v>66</v>
      </c>
      <c r="E83" s="31" t="s">
        <v>67</v>
      </c>
      <c r="F83" s="31" t="s">
        <v>74</v>
      </c>
      <c r="G83" s="31" t="s">
        <v>313</v>
      </c>
      <c r="H83" s="31" t="s">
        <v>81</v>
      </c>
      <c r="I83" s="31" t="s">
        <v>318</v>
      </c>
      <c r="J83" s="255" t="s">
        <v>76</v>
      </c>
      <c r="K83" s="29" t="s">
        <v>77</v>
      </c>
      <c r="L83" s="29"/>
      <c r="M83" s="31" t="s">
        <v>71</v>
      </c>
      <c r="N83" s="12">
        <v>42767</v>
      </c>
      <c r="O83" s="12">
        <v>42978</v>
      </c>
      <c r="P83" s="29" t="s">
        <v>78</v>
      </c>
      <c r="Q83" s="29" t="s">
        <v>79</v>
      </c>
      <c r="R83" s="60">
        <v>0.02</v>
      </c>
      <c r="S83" s="9"/>
      <c r="T83" s="60">
        <v>0.15</v>
      </c>
      <c r="U83" s="60">
        <v>0.15</v>
      </c>
      <c r="V83" s="60">
        <v>0.15</v>
      </c>
      <c r="W83" s="60">
        <v>0.15</v>
      </c>
      <c r="X83" s="9">
        <v>0.2</v>
      </c>
      <c r="Y83" s="60">
        <v>0.1</v>
      </c>
      <c r="Z83" s="60">
        <v>0.1</v>
      </c>
      <c r="AA83" s="9"/>
      <c r="AB83" s="60"/>
      <c r="AC83" s="60"/>
      <c r="AD83" s="9"/>
      <c r="AE83" s="28" t="s">
        <v>340</v>
      </c>
      <c r="AF83" s="9">
        <v>0.1</v>
      </c>
      <c r="AG83" s="27">
        <f>+'Enero 2017'!AG83+'Febrero 2017'!AF83</f>
        <v>0.1</v>
      </c>
      <c r="AH83" s="29" t="s">
        <v>426</v>
      </c>
    </row>
    <row r="84" spans="2:34" ht="105" x14ac:dyDescent="0.25">
      <c r="B84" s="31" t="s">
        <v>64</v>
      </c>
      <c r="C84" s="31" t="s">
        <v>65</v>
      </c>
      <c r="D84" s="31" t="s">
        <v>66</v>
      </c>
      <c r="E84" s="31" t="s">
        <v>67</v>
      </c>
      <c r="F84" s="31" t="s">
        <v>74</v>
      </c>
      <c r="G84" s="31" t="s">
        <v>313</v>
      </c>
      <c r="H84" s="31" t="s">
        <v>81</v>
      </c>
      <c r="I84" s="31" t="s">
        <v>318</v>
      </c>
      <c r="J84" s="256"/>
      <c r="K84" s="29" t="s">
        <v>80</v>
      </c>
      <c r="L84" s="29"/>
      <c r="M84" s="31" t="s">
        <v>71</v>
      </c>
      <c r="N84" s="12">
        <v>42795</v>
      </c>
      <c r="O84" s="12">
        <v>43008</v>
      </c>
      <c r="P84" s="29" t="s">
        <v>78</v>
      </c>
      <c r="Q84" s="29" t="s">
        <v>79</v>
      </c>
      <c r="R84" s="60">
        <v>0.02</v>
      </c>
      <c r="S84" s="9"/>
      <c r="T84" s="61"/>
      <c r="U84" s="60">
        <v>0.05</v>
      </c>
      <c r="V84" s="60">
        <v>0.1</v>
      </c>
      <c r="W84" s="60">
        <v>0.2</v>
      </c>
      <c r="X84" s="9">
        <v>0.3</v>
      </c>
      <c r="Y84" s="60">
        <v>0.2</v>
      </c>
      <c r="Z84" s="60">
        <v>0.1</v>
      </c>
      <c r="AA84" s="9">
        <v>0.05</v>
      </c>
      <c r="AB84" s="60"/>
      <c r="AC84" s="60"/>
      <c r="AD84" s="9"/>
      <c r="AE84" s="28" t="s">
        <v>340</v>
      </c>
      <c r="AF84" s="9">
        <v>0</v>
      </c>
      <c r="AG84" s="27">
        <f>+'Enero 2017'!AG84+'Febrero 2017'!AF84</f>
        <v>0</v>
      </c>
      <c r="AH84" s="29" t="s">
        <v>427</v>
      </c>
    </row>
    <row r="85" spans="2:34" ht="105" x14ac:dyDescent="0.25">
      <c r="B85" s="31" t="s">
        <v>64</v>
      </c>
      <c r="C85" s="31" t="s">
        <v>65</v>
      </c>
      <c r="D85" s="31" t="s">
        <v>66</v>
      </c>
      <c r="E85" s="31" t="s">
        <v>67</v>
      </c>
      <c r="F85" s="31" t="s">
        <v>74</v>
      </c>
      <c r="G85" s="31" t="s">
        <v>313</v>
      </c>
      <c r="H85" s="31" t="s">
        <v>81</v>
      </c>
      <c r="I85" s="31" t="s">
        <v>318</v>
      </c>
      <c r="J85" s="255" t="s">
        <v>81</v>
      </c>
      <c r="K85" s="29" t="s">
        <v>337</v>
      </c>
      <c r="L85" s="29"/>
      <c r="M85" s="31" t="s">
        <v>71</v>
      </c>
      <c r="N85" s="12">
        <v>42840</v>
      </c>
      <c r="O85" s="12">
        <v>43100</v>
      </c>
      <c r="P85" s="29" t="s">
        <v>87</v>
      </c>
      <c r="Q85" s="29" t="s">
        <v>88</v>
      </c>
      <c r="R85" s="60">
        <v>0.02</v>
      </c>
      <c r="S85" s="27"/>
      <c r="T85" s="59"/>
      <c r="U85" s="59"/>
      <c r="V85" s="58">
        <v>0.05</v>
      </c>
      <c r="W85" s="58">
        <v>0.05</v>
      </c>
      <c r="X85" s="27">
        <v>0.1</v>
      </c>
      <c r="Y85" s="58">
        <v>0.1</v>
      </c>
      <c r="Z85" s="58">
        <v>0.2</v>
      </c>
      <c r="AA85" s="27">
        <v>0.2</v>
      </c>
      <c r="AB85" s="58">
        <v>0.1</v>
      </c>
      <c r="AC85" s="58">
        <v>0.1</v>
      </c>
      <c r="AD85" s="27">
        <v>0.1</v>
      </c>
      <c r="AE85" s="28" t="s">
        <v>340</v>
      </c>
      <c r="AF85" s="27">
        <v>0</v>
      </c>
      <c r="AG85" s="27">
        <f>+'Enero 2017'!AG85+'Febrero 2017'!AF85</f>
        <v>0</v>
      </c>
      <c r="AH85" s="29"/>
    </row>
    <row r="86" spans="2:34" ht="105" x14ac:dyDescent="0.25">
      <c r="B86" s="31" t="s">
        <v>64</v>
      </c>
      <c r="C86" s="31" t="s">
        <v>65</v>
      </c>
      <c r="D86" s="31" t="s">
        <v>66</v>
      </c>
      <c r="E86" s="31" t="s">
        <v>67</v>
      </c>
      <c r="F86" s="31" t="s">
        <v>74</v>
      </c>
      <c r="G86" s="31" t="s">
        <v>313</v>
      </c>
      <c r="H86" s="31" t="s">
        <v>81</v>
      </c>
      <c r="I86" s="31" t="s">
        <v>316</v>
      </c>
      <c r="J86" s="257"/>
      <c r="K86" s="29" t="s">
        <v>82</v>
      </c>
      <c r="L86" s="29"/>
      <c r="M86" s="31" t="s">
        <v>71</v>
      </c>
      <c r="N86" s="12">
        <v>42781</v>
      </c>
      <c r="O86" s="12">
        <v>43069</v>
      </c>
      <c r="P86" s="29" t="s">
        <v>89</v>
      </c>
      <c r="Q86" s="29" t="s">
        <v>88</v>
      </c>
      <c r="R86" s="60">
        <v>0.02</v>
      </c>
      <c r="S86" s="27"/>
      <c r="T86" s="59">
        <v>0.05</v>
      </c>
      <c r="U86" s="59">
        <v>0.1</v>
      </c>
      <c r="V86" s="59">
        <v>0.15</v>
      </c>
      <c r="W86" s="59">
        <v>0.15</v>
      </c>
      <c r="X86" s="27">
        <v>0.1</v>
      </c>
      <c r="Y86" s="59">
        <v>0.2</v>
      </c>
      <c r="Z86" s="59">
        <v>0.1</v>
      </c>
      <c r="AA86" s="27">
        <v>0.1</v>
      </c>
      <c r="AB86" s="58">
        <v>0.05</v>
      </c>
      <c r="AC86" s="58"/>
      <c r="AD86" s="27"/>
      <c r="AE86" s="28" t="s">
        <v>340</v>
      </c>
      <c r="AF86" s="27">
        <v>0.05</v>
      </c>
      <c r="AG86" s="27">
        <f>+'Enero 2017'!AG86+'Febrero 2017'!AF86</f>
        <v>0.05</v>
      </c>
      <c r="AH86" s="30" t="s">
        <v>429</v>
      </c>
    </row>
    <row r="87" spans="2:34" ht="105" x14ac:dyDescent="0.25">
      <c r="B87" s="31" t="s">
        <v>64</v>
      </c>
      <c r="C87" s="31" t="s">
        <v>65</v>
      </c>
      <c r="D87" s="31" t="s">
        <v>66</v>
      </c>
      <c r="E87" s="31" t="s">
        <v>67</v>
      </c>
      <c r="F87" s="31" t="s">
        <v>74</v>
      </c>
      <c r="G87" s="31" t="s">
        <v>313</v>
      </c>
      <c r="H87" s="31" t="s">
        <v>81</v>
      </c>
      <c r="I87" s="31" t="s">
        <v>317</v>
      </c>
      <c r="J87" s="257"/>
      <c r="K87" s="29" t="s">
        <v>83</v>
      </c>
      <c r="L87" s="29"/>
      <c r="M87" s="31" t="s">
        <v>71</v>
      </c>
      <c r="N87" s="12">
        <v>42745</v>
      </c>
      <c r="O87" s="12">
        <v>42916</v>
      </c>
      <c r="P87" s="29" t="s">
        <v>89</v>
      </c>
      <c r="Q87" s="29" t="s">
        <v>88</v>
      </c>
      <c r="R87" s="60">
        <v>0.03</v>
      </c>
      <c r="S87" s="27">
        <v>0.2</v>
      </c>
      <c r="T87" s="59">
        <v>0.2</v>
      </c>
      <c r="U87" s="59">
        <v>0.15</v>
      </c>
      <c r="V87" s="59">
        <v>0.15</v>
      </c>
      <c r="W87" s="59">
        <v>0.2</v>
      </c>
      <c r="X87" s="27">
        <v>0.1</v>
      </c>
      <c r="Y87" s="59"/>
      <c r="Z87" s="59"/>
      <c r="AA87" s="27"/>
      <c r="AB87" s="58"/>
      <c r="AC87" s="58"/>
      <c r="AD87" s="27"/>
      <c r="AE87" s="28" t="s">
        <v>340</v>
      </c>
      <c r="AF87" s="27">
        <v>0.05</v>
      </c>
      <c r="AG87" s="27">
        <f>+'Enero 2017'!AG87+'Febrero 2017'!AF87</f>
        <v>0.15000000000000002</v>
      </c>
      <c r="AH87" s="30" t="s">
        <v>614</v>
      </c>
    </row>
    <row r="88" spans="2:34" ht="105" x14ac:dyDescent="0.25">
      <c r="B88" s="31" t="s">
        <v>64</v>
      </c>
      <c r="C88" s="31" t="s">
        <v>65</v>
      </c>
      <c r="D88" s="31" t="s">
        <v>66</v>
      </c>
      <c r="E88" s="31" t="s">
        <v>67</v>
      </c>
      <c r="F88" s="31" t="s">
        <v>74</v>
      </c>
      <c r="G88" s="31" t="s">
        <v>313</v>
      </c>
      <c r="H88" s="31" t="s">
        <v>81</v>
      </c>
      <c r="I88" s="31" t="s">
        <v>316</v>
      </c>
      <c r="J88" s="257"/>
      <c r="K88" s="29" t="s">
        <v>84</v>
      </c>
      <c r="L88" s="29"/>
      <c r="M88" s="31" t="s">
        <v>71</v>
      </c>
      <c r="N88" s="12">
        <v>42767</v>
      </c>
      <c r="O88" s="12">
        <v>43069</v>
      </c>
      <c r="P88" s="29" t="s">
        <v>90</v>
      </c>
      <c r="Q88" s="29" t="s">
        <v>88</v>
      </c>
      <c r="R88" s="60">
        <v>0.01</v>
      </c>
      <c r="S88" s="27"/>
      <c r="T88" s="59">
        <v>0.05</v>
      </c>
      <c r="U88" s="59">
        <v>0.1</v>
      </c>
      <c r="V88" s="59">
        <v>0.1</v>
      </c>
      <c r="W88" s="59">
        <v>0.1</v>
      </c>
      <c r="X88" s="59">
        <v>0.1</v>
      </c>
      <c r="Y88" s="59">
        <v>0.1</v>
      </c>
      <c r="Z88" s="59">
        <v>0.1</v>
      </c>
      <c r="AA88" s="59">
        <v>0.1</v>
      </c>
      <c r="AB88" s="59">
        <v>0.15</v>
      </c>
      <c r="AC88" s="59">
        <v>0.1</v>
      </c>
      <c r="AD88" s="27"/>
      <c r="AE88" s="28" t="s">
        <v>340</v>
      </c>
      <c r="AF88" s="27">
        <v>0</v>
      </c>
      <c r="AG88" s="27">
        <f>+'Enero 2017'!AG88+'Febrero 2017'!AF88</f>
        <v>0</v>
      </c>
      <c r="AH88" s="30" t="s">
        <v>437</v>
      </c>
    </row>
    <row r="89" spans="2:34" ht="105" x14ac:dyDescent="0.25">
      <c r="B89" s="31" t="s">
        <v>64</v>
      </c>
      <c r="C89" s="31" t="s">
        <v>65</v>
      </c>
      <c r="D89" s="31" t="s">
        <v>66</v>
      </c>
      <c r="E89" s="31" t="s">
        <v>67</v>
      </c>
      <c r="F89" s="31" t="s">
        <v>74</v>
      </c>
      <c r="G89" s="31" t="s">
        <v>313</v>
      </c>
      <c r="H89" s="31" t="s">
        <v>81</v>
      </c>
      <c r="I89" s="31" t="s">
        <v>319</v>
      </c>
      <c r="J89" s="257"/>
      <c r="K89" s="29" t="s">
        <v>85</v>
      </c>
      <c r="L89" s="29"/>
      <c r="M89" s="31" t="s">
        <v>71</v>
      </c>
      <c r="N89" s="12">
        <v>42746</v>
      </c>
      <c r="O89" s="12">
        <v>42809</v>
      </c>
      <c r="P89" s="29" t="s">
        <v>91</v>
      </c>
      <c r="Q89" s="29" t="s">
        <v>88</v>
      </c>
      <c r="R89" s="60">
        <v>0.03</v>
      </c>
      <c r="S89" s="27">
        <v>0.25</v>
      </c>
      <c r="T89" s="59">
        <v>0.6</v>
      </c>
      <c r="U89" s="59">
        <v>0.15</v>
      </c>
      <c r="V89" s="59"/>
      <c r="W89" s="59"/>
      <c r="X89" s="27"/>
      <c r="Y89" s="59"/>
      <c r="Z89" s="59"/>
      <c r="AA89" s="27"/>
      <c r="AB89" s="58"/>
      <c r="AC89" s="58"/>
      <c r="AD89" s="27"/>
      <c r="AE89" s="28" t="s">
        <v>340</v>
      </c>
      <c r="AF89" s="27">
        <v>0.6</v>
      </c>
      <c r="AG89" s="27">
        <f>+'Enero 2017'!AG89+'Febrero 2017'!AF89</f>
        <v>0.85</v>
      </c>
      <c r="AH89" s="30" t="s">
        <v>430</v>
      </c>
    </row>
    <row r="90" spans="2:34" ht="105" x14ac:dyDescent="0.25">
      <c r="B90" s="31" t="s">
        <v>64</v>
      </c>
      <c r="C90" s="31" t="s">
        <v>65</v>
      </c>
      <c r="D90" s="31" t="s">
        <v>66</v>
      </c>
      <c r="E90" s="31" t="s">
        <v>67</v>
      </c>
      <c r="F90" s="31" t="s">
        <v>74</v>
      </c>
      <c r="G90" s="31" t="s">
        <v>313</v>
      </c>
      <c r="H90" s="31" t="s">
        <v>81</v>
      </c>
      <c r="I90" s="31" t="s">
        <v>316</v>
      </c>
      <c r="J90" s="256"/>
      <c r="K90" s="29" t="s">
        <v>86</v>
      </c>
      <c r="L90" s="29"/>
      <c r="M90" s="31" t="s">
        <v>71</v>
      </c>
      <c r="N90" s="12">
        <v>42745</v>
      </c>
      <c r="O90" s="12">
        <v>43100</v>
      </c>
      <c r="P90" s="29" t="s">
        <v>92</v>
      </c>
      <c r="Q90" s="29" t="s">
        <v>93</v>
      </c>
      <c r="R90" s="60">
        <v>0.03</v>
      </c>
      <c r="S90" s="27">
        <v>0.05</v>
      </c>
      <c r="T90" s="59">
        <v>0.1</v>
      </c>
      <c r="U90" s="59">
        <v>0.1</v>
      </c>
      <c r="V90" s="59">
        <v>0.1</v>
      </c>
      <c r="W90" s="59">
        <v>0.1</v>
      </c>
      <c r="X90" s="27">
        <v>0.2</v>
      </c>
      <c r="Y90" s="59">
        <v>0.1</v>
      </c>
      <c r="Z90" s="59">
        <v>0.1</v>
      </c>
      <c r="AA90" s="27">
        <v>0.05</v>
      </c>
      <c r="AB90" s="58">
        <v>0.05</v>
      </c>
      <c r="AC90" s="58">
        <v>0.05</v>
      </c>
      <c r="AD90" s="27"/>
      <c r="AE90" s="28" t="s">
        <v>340</v>
      </c>
      <c r="AF90" s="27">
        <v>0.1</v>
      </c>
      <c r="AG90" s="27">
        <f>+'Enero 2017'!AG90+'Febrero 2017'!AF90</f>
        <v>0.15000000000000002</v>
      </c>
      <c r="AH90" s="30" t="s">
        <v>612</v>
      </c>
    </row>
    <row r="91" spans="2:34" ht="129" customHeight="1" x14ac:dyDescent="0.25">
      <c r="B91" s="31" t="s">
        <v>64</v>
      </c>
      <c r="C91" s="31" t="s">
        <v>65</v>
      </c>
      <c r="D91" s="31" t="s">
        <v>66</v>
      </c>
      <c r="E91" s="31" t="s">
        <v>67</v>
      </c>
      <c r="F91" s="31" t="s">
        <v>68</v>
      </c>
      <c r="G91" s="31" t="s">
        <v>313</v>
      </c>
      <c r="H91" s="31" t="s">
        <v>81</v>
      </c>
      <c r="I91" s="31" t="s">
        <v>318</v>
      </c>
      <c r="J91" s="66" t="s">
        <v>124</v>
      </c>
      <c r="K91" s="29" t="s">
        <v>494</v>
      </c>
      <c r="L91" s="29" t="s">
        <v>130</v>
      </c>
      <c r="M91" s="29" t="s">
        <v>73</v>
      </c>
      <c r="N91" s="17">
        <v>42856</v>
      </c>
      <c r="O91" s="17">
        <v>43100</v>
      </c>
      <c r="P91" s="29" t="s">
        <v>128</v>
      </c>
      <c r="Q91" s="66" t="s">
        <v>88</v>
      </c>
      <c r="R91" s="60">
        <v>0</v>
      </c>
      <c r="S91" s="9"/>
      <c r="T91" s="9"/>
      <c r="U91" s="9"/>
      <c r="V91" s="9"/>
      <c r="W91" s="9">
        <v>0.25</v>
      </c>
      <c r="X91" s="9"/>
      <c r="Y91" s="9"/>
      <c r="Z91" s="9">
        <v>0.25</v>
      </c>
      <c r="AA91" s="9">
        <v>0.25</v>
      </c>
      <c r="AB91" s="9"/>
      <c r="AC91" s="9"/>
      <c r="AD91" s="9">
        <v>0.25</v>
      </c>
      <c r="AE91" s="24" t="s">
        <v>340</v>
      </c>
      <c r="AF91" s="25">
        <v>0</v>
      </c>
      <c r="AG91" s="27">
        <f>+'Enero 2017'!AG91+'Febrero 2017'!AF91</f>
        <v>0</v>
      </c>
      <c r="AH91" s="13" t="s">
        <v>329</v>
      </c>
    </row>
    <row r="92" spans="2:34" ht="150.75" customHeight="1" x14ac:dyDescent="0.25">
      <c r="B92" s="31" t="s">
        <v>64</v>
      </c>
      <c r="C92" s="31" t="s">
        <v>65</v>
      </c>
      <c r="D92" s="31" t="s">
        <v>66</v>
      </c>
      <c r="E92" s="31" t="s">
        <v>67</v>
      </c>
      <c r="F92" s="31" t="s">
        <v>68</v>
      </c>
      <c r="G92" s="31" t="s">
        <v>313</v>
      </c>
      <c r="H92" s="31" t="s">
        <v>81</v>
      </c>
      <c r="I92" s="31" t="s">
        <v>318</v>
      </c>
      <c r="J92" s="66" t="s">
        <v>125</v>
      </c>
      <c r="K92" s="29" t="s">
        <v>495</v>
      </c>
      <c r="L92" s="29" t="s">
        <v>131</v>
      </c>
      <c r="M92" s="29" t="s">
        <v>331</v>
      </c>
      <c r="N92" s="17">
        <v>42856</v>
      </c>
      <c r="O92" s="17">
        <v>43100</v>
      </c>
      <c r="P92" s="29" t="s">
        <v>332</v>
      </c>
      <c r="Q92" s="66" t="s">
        <v>88</v>
      </c>
      <c r="R92" s="60">
        <v>0</v>
      </c>
      <c r="S92" s="9">
        <v>0.08</v>
      </c>
      <c r="T92" s="9">
        <v>0.08</v>
      </c>
      <c r="U92" s="9">
        <v>0.08</v>
      </c>
      <c r="V92" s="9">
        <v>0.08</v>
      </c>
      <c r="W92" s="9">
        <v>0.08</v>
      </c>
      <c r="X92" s="9">
        <v>0.08</v>
      </c>
      <c r="Y92" s="9">
        <v>0.08</v>
      </c>
      <c r="Z92" s="9">
        <v>0.08</v>
      </c>
      <c r="AA92" s="9">
        <v>0.08</v>
      </c>
      <c r="AB92" s="9">
        <v>0.08</v>
      </c>
      <c r="AC92" s="9">
        <v>0.1</v>
      </c>
      <c r="AD92" s="9">
        <v>0.1</v>
      </c>
      <c r="AE92" s="24" t="s">
        <v>340</v>
      </c>
      <c r="AF92" s="25">
        <v>0.08</v>
      </c>
      <c r="AG92" s="27">
        <f>+'Enero 2017'!AG92+'Febrero 2017'!AF92</f>
        <v>0.16</v>
      </c>
      <c r="AH92" s="26" t="s">
        <v>420</v>
      </c>
    </row>
    <row r="93" spans="2:34" ht="150.75" customHeight="1" x14ac:dyDescent="0.25">
      <c r="B93" s="31" t="s">
        <v>64</v>
      </c>
      <c r="C93" s="31" t="s">
        <v>65</v>
      </c>
      <c r="D93" s="31" t="s">
        <v>66</v>
      </c>
      <c r="E93" s="31" t="s">
        <v>67</v>
      </c>
      <c r="F93" s="31" t="s">
        <v>74</v>
      </c>
      <c r="G93" s="31" t="s">
        <v>313</v>
      </c>
      <c r="H93" s="31" t="s">
        <v>81</v>
      </c>
      <c r="I93" s="31" t="s">
        <v>318</v>
      </c>
      <c r="J93" s="66" t="s">
        <v>126</v>
      </c>
      <c r="K93" s="29" t="s">
        <v>496</v>
      </c>
      <c r="L93" s="29" t="s">
        <v>132</v>
      </c>
      <c r="M93" s="29" t="s">
        <v>73</v>
      </c>
      <c r="N93" s="17">
        <v>42552</v>
      </c>
      <c r="O93" s="17">
        <v>42735</v>
      </c>
      <c r="P93" s="29" t="s">
        <v>332</v>
      </c>
      <c r="Q93" s="66" t="s">
        <v>88</v>
      </c>
      <c r="R93" s="60">
        <v>0.02</v>
      </c>
      <c r="S93" s="9"/>
      <c r="T93" s="9"/>
      <c r="U93" s="9">
        <v>0.25</v>
      </c>
      <c r="V93" s="9"/>
      <c r="W93" s="9"/>
      <c r="X93" s="9">
        <v>0.25</v>
      </c>
      <c r="Y93" s="9"/>
      <c r="Z93" s="9"/>
      <c r="AA93" s="9">
        <v>0.25</v>
      </c>
      <c r="AB93" s="9"/>
      <c r="AC93" s="9"/>
      <c r="AD93" s="9">
        <v>0.25</v>
      </c>
      <c r="AE93" s="24" t="s">
        <v>340</v>
      </c>
      <c r="AF93" s="25">
        <v>0</v>
      </c>
      <c r="AG93" s="27">
        <f>+'Enero 2017'!AG93+'Febrero 2017'!AF93</f>
        <v>0</v>
      </c>
      <c r="AH93" s="13" t="s">
        <v>421</v>
      </c>
    </row>
    <row r="94" spans="2:34" ht="123.75" customHeight="1" x14ac:dyDescent="0.25">
      <c r="B94" s="31" t="s">
        <v>64</v>
      </c>
      <c r="C94" s="31" t="s">
        <v>65</v>
      </c>
      <c r="D94" s="31" t="s">
        <v>66</v>
      </c>
      <c r="E94" s="31" t="s">
        <v>67</v>
      </c>
      <c r="F94" s="31" t="s">
        <v>68</v>
      </c>
      <c r="G94" s="31" t="s">
        <v>313</v>
      </c>
      <c r="H94" s="31" t="s">
        <v>81</v>
      </c>
      <c r="I94" s="31" t="s">
        <v>318</v>
      </c>
      <c r="J94" s="66" t="s">
        <v>127</v>
      </c>
      <c r="K94" s="29" t="s">
        <v>335</v>
      </c>
      <c r="L94" s="29" t="s">
        <v>133</v>
      </c>
      <c r="M94" s="29" t="s">
        <v>73</v>
      </c>
      <c r="N94" s="17">
        <v>42552</v>
      </c>
      <c r="O94" s="17">
        <v>42735</v>
      </c>
      <c r="P94" s="29" t="s">
        <v>332</v>
      </c>
      <c r="Q94" s="66" t="s">
        <v>129</v>
      </c>
      <c r="R94" s="60">
        <v>0</v>
      </c>
      <c r="S94" s="9">
        <v>0.08</v>
      </c>
      <c r="T94" s="9">
        <v>0.08</v>
      </c>
      <c r="U94" s="9">
        <v>0.08</v>
      </c>
      <c r="V94" s="9">
        <v>0.08</v>
      </c>
      <c r="W94" s="9">
        <v>0.08</v>
      </c>
      <c r="X94" s="9">
        <v>0.08</v>
      </c>
      <c r="Y94" s="9">
        <v>0.08</v>
      </c>
      <c r="Z94" s="9">
        <v>0.08</v>
      </c>
      <c r="AA94" s="9">
        <v>0.08</v>
      </c>
      <c r="AB94" s="9">
        <v>0.08</v>
      </c>
      <c r="AC94" s="9">
        <v>0.1</v>
      </c>
      <c r="AD94" s="9">
        <v>0.1</v>
      </c>
      <c r="AE94" s="24" t="s">
        <v>340</v>
      </c>
      <c r="AF94" s="25">
        <v>0.08</v>
      </c>
      <c r="AG94" s="27">
        <f>+'Enero 2017'!AG94+'Febrero 2017'!AF94</f>
        <v>0.16</v>
      </c>
      <c r="AH94" s="15" t="s">
        <v>422</v>
      </c>
    </row>
  </sheetData>
  <mergeCells count="21">
    <mergeCell ref="J83:J84"/>
    <mergeCell ref="J85:J90"/>
    <mergeCell ref="J34:J35"/>
    <mergeCell ref="J36:J37"/>
    <mergeCell ref="J38:J39"/>
    <mergeCell ref="J40:J42"/>
    <mergeCell ref="J47:J53"/>
    <mergeCell ref="J54:J62"/>
    <mergeCell ref="J80:J81"/>
    <mergeCell ref="J74:J76"/>
    <mergeCell ref="J68:J69"/>
    <mergeCell ref="J72:J73"/>
    <mergeCell ref="J77:J78"/>
    <mergeCell ref="B1:C2"/>
    <mergeCell ref="D1:AH1"/>
    <mergeCell ref="D2:AH2"/>
    <mergeCell ref="B4:F4"/>
    <mergeCell ref="G4:I4"/>
    <mergeCell ref="J4:R4"/>
    <mergeCell ref="S4:AD4"/>
    <mergeCell ref="AE4:AH4"/>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L96"/>
  <sheetViews>
    <sheetView topLeftCell="Y5" workbookViewId="0">
      <selection activeCell="AH97" sqref="AH97"/>
    </sheetView>
  </sheetViews>
  <sheetFormatPr baseColWidth="10" defaultColWidth="11.42578125" defaultRowHeight="12.75" x14ac:dyDescent="0.25"/>
  <cols>
    <col min="1" max="1" width="1.7109375" style="68" customWidth="1"/>
    <col min="2" max="2" width="17.28515625" style="68" customWidth="1"/>
    <col min="3" max="3" width="32.7109375" style="68" customWidth="1"/>
    <col min="4" max="4" width="20" style="68" customWidth="1"/>
    <col min="5" max="5" width="23.85546875" style="68" customWidth="1"/>
    <col min="6" max="6" width="28.42578125" style="68" customWidth="1"/>
    <col min="7" max="7" width="31" style="68" customWidth="1"/>
    <col min="8" max="8" width="27.5703125" style="68" customWidth="1"/>
    <col min="9" max="9" width="26.28515625" style="68" customWidth="1"/>
    <col min="10" max="10" width="33" style="68" customWidth="1"/>
    <col min="11" max="11" width="47.140625" style="68" customWidth="1"/>
    <col min="12" max="12" width="37.5703125" style="68" customWidth="1"/>
    <col min="13" max="13" width="22" style="68" customWidth="1"/>
    <col min="14" max="14" width="15.85546875" style="69" hidden="1" customWidth="1"/>
    <col min="15" max="15" width="15.140625" style="69" hidden="1" customWidth="1"/>
    <col min="16" max="17" width="24.7109375" style="68" hidden="1" customWidth="1"/>
    <col min="18" max="18" width="21.28515625" style="68" customWidth="1"/>
    <col min="19" max="19" width="8.28515625" style="68" customWidth="1"/>
    <col min="20" max="20" width="9.5703125" style="68" customWidth="1"/>
    <col min="21" max="21" width="6.42578125" style="68" bestFit="1" customWidth="1"/>
    <col min="22" max="22" width="8.140625" style="68" customWidth="1"/>
    <col min="23" max="23" width="6.28515625" style="68" bestFit="1" customWidth="1"/>
    <col min="24" max="24" width="6.7109375" style="68" customWidth="1"/>
    <col min="25" max="25" width="5.85546875" style="68" customWidth="1"/>
    <col min="26" max="26" width="6.42578125" style="68" customWidth="1"/>
    <col min="27" max="29" width="5.85546875" style="68" customWidth="1"/>
    <col min="30" max="30" width="6.28515625" style="68" customWidth="1"/>
    <col min="31" max="31" width="14.28515625" style="68" customWidth="1"/>
    <col min="32" max="32" width="22.85546875" style="68" customWidth="1"/>
    <col min="33" max="33" width="48.85546875" style="68" customWidth="1"/>
    <col min="34" max="34" width="74" style="68" customWidth="1"/>
    <col min="35" max="16384" width="11.42578125" style="68"/>
  </cols>
  <sheetData>
    <row r="1" spans="2:38" hidden="1" x14ac:dyDescent="0.25">
      <c r="B1" s="276"/>
      <c r="C1" s="276"/>
      <c r="D1" s="277" t="s">
        <v>0</v>
      </c>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9"/>
    </row>
    <row r="2" spans="2:38" hidden="1" x14ac:dyDescent="0.25">
      <c r="B2" s="276"/>
      <c r="C2" s="276"/>
      <c r="D2" s="277" t="s">
        <v>1</v>
      </c>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9"/>
    </row>
    <row r="3" spans="2:38" ht="5.25" hidden="1" customHeight="1" x14ac:dyDescent="0.25">
      <c r="AJ3" s="70">
        <v>122</v>
      </c>
      <c r="AK3" s="70">
        <f>35+34+26+2100+11+52+165+14+18</f>
        <v>2455</v>
      </c>
      <c r="AL3" s="70" t="e">
        <f>+(AK3*#REF!)/#REF!</f>
        <v>#REF!</v>
      </c>
    </row>
    <row r="4" spans="2:38" hidden="1" x14ac:dyDescent="0.25">
      <c r="B4" s="280" t="s">
        <v>2</v>
      </c>
      <c r="C4" s="281"/>
      <c r="D4" s="281"/>
      <c r="E4" s="281"/>
      <c r="F4" s="282"/>
      <c r="G4" s="280" t="s">
        <v>3</v>
      </c>
      <c r="H4" s="281"/>
      <c r="I4" s="282"/>
      <c r="J4" s="283" t="s">
        <v>4</v>
      </c>
      <c r="K4" s="283"/>
      <c r="L4" s="283"/>
      <c r="M4" s="283"/>
      <c r="N4" s="283"/>
      <c r="O4" s="283"/>
      <c r="P4" s="283"/>
      <c r="Q4" s="283"/>
      <c r="R4" s="283"/>
      <c r="S4" s="284" t="s">
        <v>501</v>
      </c>
      <c r="T4" s="285"/>
      <c r="U4" s="285"/>
      <c r="V4" s="285"/>
      <c r="W4" s="285"/>
      <c r="X4" s="285"/>
      <c r="Y4" s="285"/>
      <c r="Z4" s="285"/>
      <c r="AA4" s="285"/>
      <c r="AB4" s="285"/>
      <c r="AC4" s="285"/>
      <c r="AD4" s="286"/>
      <c r="AE4" s="280" t="s">
        <v>6</v>
      </c>
      <c r="AF4" s="281"/>
      <c r="AG4" s="281"/>
      <c r="AH4" s="282"/>
      <c r="AJ4" s="70"/>
      <c r="AK4" s="70"/>
      <c r="AL4" s="70"/>
    </row>
    <row r="5" spans="2:38" ht="45.75" customHeight="1" x14ac:dyDescent="0.25">
      <c r="B5" s="71" t="s">
        <v>7</v>
      </c>
      <c r="C5" s="71" t="s">
        <v>8</v>
      </c>
      <c r="D5" s="71" t="s">
        <v>9</v>
      </c>
      <c r="E5" s="71" t="s">
        <v>10</v>
      </c>
      <c r="F5" s="71" t="s">
        <v>11</v>
      </c>
      <c r="G5" s="71" t="s">
        <v>12</v>
      </c>
      <c r="H5" s="71" t="s">
        <v>13</v>
      </c>
      <c r="I5" s="71" t="s">
        <v>14</v>
      </c>
      <c r="J5" s="71" t="s">
        <v>15</v>
      </c>
      <c r="K5" s="72" t="s">
        <v>16</v>
      </c>
      <c r="L5" s="71" t="s">
        <v>17</v>
      </c>
      <c r="M5" s="71" t="s">
        <v>18</v>
      </c>
      <c r="N5" s="71" t="s">
        <v>19</v>
      </c>
      <c r="O5" s="71" t="s">
        <v>20</v>
      </c>
      <c r="P5" s="71" t="s">
        <v>21</v>
      </c>
      <c r="Q5" s="71" t="s">
        <v>22</v>
      </c>
      <c r="R5" s="71" t="s">
        <v>23</v>
      </c>
      <c r="S5" s="71" t="s">
        <v>24</v>
      </c>
      <c r="T5" s="71" t="s">
        <v>25</v>
      </c>
      <c r="U5" s="71" t="s">
        <v>26</v>
      </c>
      <c r="V5" s="71" t="s">
        <v>27</v>
      </c>
      <c r="W5" s="71" t="s">
        <v>28</v>
      </c>
      <c r="X5" s="71" t="s">
        <v>29</v>
      </c>
      <c r="Y5" s="71" t="s">
        <v>30</v>
      </c>
      <c r="Z5" s="71" t="s">
        <v>31</v>
      </c>
      <c r="AA5" s="71" t="s">
        <v>32</v>
      </c>
      <c r="AB5" s="71" t="s">
        <v>33</v>
      </c>
      <c r="AC5" s="71" t="s">
        <v>34</v>
      </c>
      <c r="AD5" s="71" t="s">
        <v>35</v>
      </c>
      <c r="AE5" s="71" t="s">
        <v>36</v>
      </c>
      <c r="AF5" s="71" t="s">
        <v>37</v>
      </c>
      <c r="AG5" s="71" t="s">
        <v>38</v>
      </c>
      <c r="AH5" s="71" t="s">
        <v>39</v>
      </c>
    </row>
    <row r="6" spans="2:38" ht="140.25" x14ac:dyDescent="0.25">
      <c r="B6" s="73" t="s">
        <v>40</v>
      </c>
      <c r="C6" s="73" t="s">
        <v>41</v>
      </c>
      <c r="D6" s="73" t="s">
        <v>42</v>
      </c>
      <c r="E6" s="73" t="s">
        <v>43</v>
      </c>
      <c r="F6" s="73" t="s">
        <v>338</v>
      </c>
      <c r="G6" s="73" t="s">
        <v>306</v>
      </c>
      <c r="H6" s="73" t="s">
        <v>307</v>
      </c>
      <c r="I6" s="73" t="s">
        <v>308</v>
      </c>
      <c r="J6" s="74" t="s">
        <v>137</v>
      </c>
      <c r="K6" s="15" t="s">
        <v>138</v>
      </c>
      <c r="L6" s="15" t="s">
        <v>451</v>
      </c>
      <c r="M6" s="74" t="s">
        <v>44</v>
      </c>
      <c r="N6" s="75">
        <v>42767</v>
      </c>
      <c r="O6" s="75">
        <v>43070</v>
      </c>
      <c r="P6" s="74" t="s">
        <v>45</v>
      </c>
      <c r="Q6" s="74" t="s">
        <v>88</v>
      </c>
      <c r="R6" s="76">
        <v>0.01</v>
      </c>
      <c r="S6" s="25">
        <v>0.1</v>
      </c>
      <c r="T6" s="77">
        <v>0.2</v>
      </c>
      <c r="U6" s="77">
        <v>0.25</v>
      </c>
      <c r="V6" s="77">
        <v>0.05</v>
      </c>
      <c r="W6" s="77">
        <v>0.05</v>
      </c>
      <c r="X6" s="25">
        <v>0.05</v>
      </c>
      <c r="Y6" s="77">
        <v>0.05</v>
      </c>
      <c r="Z6" s="77">
        <v>0.05</v>
      </c>
      <c r="AA6" s="25">
        <v>0.05</v>
      </c>
      <c r="AB6" s="25">
        <v>0.05</v>
      </c>
      <c r="AC6" s="25">
        <v>0.05</v>
      </c>
      <c r="AD6" s="25">
        <v>0.05</v>
      </c>
      <c r="AE6" s="24" t="s">
        <v>502</v>
      </c>
      <c r="AF6" s="25">
        <v>0.25</v>
      </c>
      <c r="AG6" s="25">
        <f>+AF6+'Febrero 2017'!AG6</f>
        <v>0.55000000000000004</v>
      </c>
      <c r="AH6" s="15" t="s">
        <v>503</v>
      </c>
    </row>
    <row r="7" spans="2:38" ht="125.25" customHeight="1" x14ac:dyDescent="0.25">
      <c r="B7" s="73" t="s">
        <v>40</v>
      </c>
      <c r="C7" s="73" t="s">
        <v>41</v>
      </c>
      <c r="D7" s="73" t="s">
        <v>42</v>
      </c>
      <c r="E7" s="73" t="s">
        <v>43</v>
      </c>
      <c r="F7" s="73" t="s">
        <v>338</v>
      </c>
      <c r="G7" s="73" t="s">
        <v>302</v>
      </c>
      <c r="H7" s="73" t="s">
        <v>303</v>
      </c>
      <c r="I7" s="73" t="s">
        <v>304</v>
      </c>
      <c r="J7" s="74" t="s">
        <v>139</v>
      </c>
      <c r="K7" s="15" t="s">
        <v>453</v>
      </c>
      <c r="L7" s="15" t="s">
        <v>161</v>
      </c>
      <c r="M7" s="74" t="s">
        <v>44</v>
      </c>
      <c r="N7" s="75">
        <v>42745</v>
      </c>
      <c r="O7" s="75">
        <v>43100</v>
      </c>
      <c r="P7" s="74" t="s">
        <v>88</v>
      </c>
      <c r="Q7" s="74" t="s">
        <v>88</v>
      </c>
      <c r="R7" s="76">
        <v>0.01</v>
      </c>
      <c r="S7" s="25">
        <v>0.08</v>
      </c>
      <c r="T7" s="76">
        <v>0.08</v>
      </c>
      <c r="U7" s="76">
        <v>0.09</v>
      </c>
      <c r="V7" s="25">
        <v>0.08</v>
      </c>
      <c r="W7" s="76">
        <v>0.08</v>
      </c>
      <c r="X7" s="76">
        <v>0.09</v>
      </c>
      <c r="Y7" s="25">
        <v>0.08</v>
      </c>
      <c r="Z7" s="76">
        <v>0.08</v>
      </c>
      <c r="AA7" s="76">
        <v>0.09</v>
      </c>
      <c r="AB7" s="25">
        <v>0.08</v>
      </c>
      <c r="AC7" s="76">
        <v>0.08</v>
      </c>
      <c r="AD7" s="76">
        <v>0.09</v>
      </c>
      <c r="AE7" s="24" t="s">
        <v>502</v>
      </c>
      <c r="AF7" s="25">
        <v>0.09</v>
      </c>
      <c r="AG7" s="25">
        <f>+AF7+'Febrero 2017'!AG7</f>
        <v>0.25</v>
      </c>
      <c r="AH7" s="15" t="s">
        <v>504</v>
      </c>
    </row>
    <row r="8" spans="2:38" ht="96.75" customHeight="1" x14ac:dyDescent="0.25">
      <c r="B8" s="73" t="s">
        <v>40</v>
      </c>
      <c r="C8" s="73" t="s">
        <v>41</v>
      </c>
      <c r="D8" s="73" t="s">
        <v>42</v>
      </c>
      <c r="E8" s="73" t="s">
        <v>43</v>
      </c>
      <c r="F8" s="73" t="s">
        <v>338</v>
      </c>
      <c r="G8" s="73" t="s">
        <v>302</v>
      </c>
      <c r="H8" s="73" t="s">
        <v>303</v>
      </c>
      <c r="I8" s="73" t="s">
        <v>304</v>
      </c>
      <c r="J8" s="74" t="s">
        <v>255</v>
      </c>
      <c r="K8" s="15" t="s">
        <v>140</v>
      </c>
      <c r="L8" s="15" t="s">
        <v>161</v>
      </c>
      <c r="M8" s="74" t="s">
        <v>44</v>
      </c>
      <c r="N8" s="75">
        <v>42745</v>
      </c>
      <c r="O8" s="75">
        <v>43100</v>
      </c>
      <c r="P8" s="74" t="s">
        <v>88</v>
      </c>
      <c r="Q8" s="74" t="s">
        <v>88</v>
      </c>
      <c r="R8" s="76">
        <v>0.01</v>
      </c>
      <c r="S8" s="25">
        <v>0.08</v>
      </c>
      <c r="T8" s="76">
        <v>0.08</v>
      </c>
      <c r="U8" s="76">
        <v>0.09</v>
      </c>
      <c r="V8" s="25">
        <v>0.08</v>
      </c>
      <c r="W8" s="76">
        <v>0.08</v>
      </c>
      <c r="X8" s="76">
        <v>0.09</v>
      </c>
      <c r="Y8" s="25">
        <v>0.08</v>
      </c>
      <c r="Z8" s="76">
        <v>0.08</v>
      </c>
      <c r="AA8" s="76">
        <v>0.09</v>
      </c>
      <c r="AB8" s="25">
        <v>0.08</v>
      </c>
      <c r="AC8" s="76">
        <v>0.08</v>
      </c>
      <c r="AD8" s="76">
        <v>0.09</v>
      </c>
      <c r="AE8" s="24" t="s">
        <v>502</v>
      </c>
      <c r="AF8" s="25">
        <v>0.09</v>
      </c>
      <c r="AG8" s="25">
        <f>+AF8+'Febrero 2017'!AG8</f>
        <v>0.25</v>
      </c>
      <c r="AH8" s="15" t="s">
        <v>505</v>
      </c>
    </row>
    <row r="9" spans="2:38" ht="153" x14ac:dyDescent="0.25">
      <c r="B9" s="73" t="s">
        <v>40</v>
      </c>
      <c r="C9" s="73" t="s">
        <v>41</v>
      </c>
      <c r="D9" s="73" t="s">
        <v>42</v>
      </c>
      <c r="E9" s="73" t="s">
        <v>43</v>
      </c>
      <c r="F9" s="73" t="s">
        <v>338</v>
      </c>
      <c r="G9" s="73" t="s">
        <v>302</v>
      </c>
      <c r="H9" s="73" t="s">
        <v>303</v>
      </c>
      <c r="I9" s="73" t="s">
        <v>304</v>
      </c>
      <c r="J9" s="74" t="s">
        <v>256</v>
      </c>
      <c r="K9" s="15" t="s">
        <v>456</v>
      </c>
      <c r="L9" s="15" t="s">
        <v>161</v>
      </c>
      <c r="M9" s="74" t="s">
        <v>44</v>
      </c>
      <c r="N9" s="75">
        <v>42745</v>
      </c>
      <c r="O9" s="75">
        <v>43100</v>
      </c>
      <c r="P9" s="74" t="s">
        <v>88</v>
      </c>
      <c r="Q9" s="74" t="s">
        <v>93</v>
      </c>
      <c r="R9" s="76">
        <v>0.02</v>
      </c>
      <c r="S9" s="25">
        <v>0.08</v>
      </c>
      <c r="T9" s="76">
        <v>0.08</v>
      </c>
      <c r="U9" s="76">
        <v>0.09</v>
      </c>
      <c r="V9" s="25">
        <v>0.08</v>
      </c>
      <c r="W9" s="76">
        <v>0.08</v>
      </c>
      <c r="X9" s="76">
        <v>0.09</v>
      </c>
      <c r="Y9" s="25">
        <v>0.08</v>
      </c>
      <c r="Z9" s="76">
        <v>0.08</v>
      </c>
      <c r="AA9" s="76">
        <v>0.09</v>
      </c>
      <c r="AB9" s="25">
        <v>0.08</v>
      </c>
      <c r="AC9" s="76">
        <v>0.08</v>
      </c>
      <c r="AD9" s="76">
        <v>0.09</v>
      </c>
      <c r="AE9" s="24" t="s">
        <v>502</v>
      </c>
      <c r="AF9" s="25">
        <v>0.09</v>
      </c>
      <c r="AG9" s="25">
        <f>+AF9+'Febrero 2017'!AG9</f>
        <v>0.25</v>
      </c>
      <c r="AH9" s="15" t="s">
        <v>506</v>
      </c>
    </row>
    <row r="10" spans="2:38" ht="89.25" x14ac:dyDescent="0.25">
      <c r="B10" s="73" t="s">
        <v>40</v>
      </c>
      <c r="C10" s="73" t="s">
        <v>41</v>
      </c>
      <c r="D10" s="73" t="s">
        <v>42</v>
      </c>
      <c r="E10" s="73" t="s">
        <v>43</v>
      </c>
      <c r="F10" s="73" t="s">
        <v>338</v>
      </c>
      <c r="G10" s="73" t="s">
        <v>302</v>
      </c>
      <c r="H10" s="73" t="s">
        <v>303</v>
      </c>
      <c r="I10" s="73" t="s">
        <v>304</v>
      </c>
      <c r="J10" s="74" t="s">
        <v>141</v>
      </c>
      <c r="K10" s="15" t="s">
        <v>142</v>
      </c>
      <c r="L10" s="15" t="s">
        <v>160</v>
      </c>
      <c r="M10" s="74" t="s">
        <v>44</v>
      </c>
      <c r="N10" s="75">
        <v>42887</v>
      </c>
      <c r="O10" s="75">
        <v>43100</v>
      </c>
      <c r="P10" s="74" t="s">
        <v>88</v>
      </c>
      <c r="Q10" s="74" t="s">
        <v>88</v>
      </c>
      <c r="R10" s="76">
        <v>0</v>
      </c>
      <c r="S10" s="25">
        <v>0.08</v>
      </c>
      <c r="T10" s="77">
        <v>0.08</v>
      </c>
      <c r="U10" s="77">
        <v>0.09</v>
      </c>
      <c r="V10" s="77">
        <v>0.08</v>
      </c>
      <c r="W10" s="77">
        <v>0.08</v>
      </c>
      <c r="X10" s="25">
        <v>0.09</v>
      </c>
      <c r="Y10" s="77">
        <v>0.08</v>
      </c>
      <c r="Z10" s="77">
        <v>0.08</v>
      </c>
      <c r="AA10" s="25">
        <v>0.09</v>
      </c>
      <c r="AB10" s="25">
        <v>0.08</v>
      </c>
      <c r="AC10" s="25">
        <v>0.08</v>
      </c>
      <c r="AD10" s="25">
        <v>0.09</v>
      </c>
      <c r="AE10" s="24" t="s">
        <v>502</v>
      </c>
      <c r="AF10" s="25">
        <v>0.09</v>
      </c>
      <c r="AG10" s="25">
        <f>+AF10+'Febrero 2017'!AG10</f>
        <v>0.25</v>
      </c>
      <c r="AH10" s="15" t="s">
        <v>507</v>
      </c>
    </row>
    <row r="11" spans="2:38" ht="204" x14ac:dyDescent="0.25">
      <c r="B11" s="73" t="s">
        <v>40</v>
      </c>
      <c r="C11" s="73" t="s">
        <v>41</v>
      </c>
      <c r="D11" s="73" t="s">
        <v>42</v>
      </c>
      <c r="E11" s="73" t="s">
        <v>43</v>
      </c>
      <c r="F11" s="73" t="s">
        <v>338</v>
      </c>
      <c r="G11" s="73" t="s">
        <v>302</v>
      </c>
      <c r="H11" s="73" t="s">
        <v>303</v>
      </c>
      <c r="I11" s="73" t="s">
        <v>304</v>
      </c>
      <c r="J11" s="74" t="s">
        <v>143</v>
      </c>
      <c r="K11" s="15" t="s">
        <v>459</v>
      </c>
      <c r="L11" s="15" t="s">
        <v>213</v>
      </c>
      <c r="M11" s="74" t="s">
        <v>44</v>
      </c>
      <c r="N11" s="75">
        <v>42736</v>
      </c>
      <c r="O11" s="75">
        <v>43100</v>
      </c>
      <c r="P11" s="74" t="s">
        <v>88</v>
      </c>
      <c r="Q11" s="74" t="s">
        <v>93</v>
      </c>
      <c r="R11" s="76">
        <v>1.4999999999999999E-2</v>
      </c>
      <c r="S11" s="25">
        <v>0.08</v>
      </c>
      <c r="T11" s="76">
        <v>0.08</v>
      </c>
      <c r="U11" s="76">
        <v>0.09</v>
      </c>
      <c r="V11" s="76">
        <v>0.08</v>
      </c>
      <c r="W11" s="76">
        <v>0.08</v>
      </c>
      <c r="X11" s="25">
        <v>0.09</v>
      </c>
      <c r="Y11" s="76">
        <v>0.08</v>
      </c>
      <c r="Z11" s="76">
        <v>0.08</v>
      </c>
      <c r="AA11" s="25">
        <v>0.09</v>
      </c>
      <c r="AB11" s="25">
        <v>0.08</v>
      </c>
      <c r="AC11" s="25">
        <v>0.08</v>
      </c>
      <c r="AD11" s="25">
        <v>0.09</v>
      </c>
      <c r="AE11" s="24" t="s">
        <v>502</v>
      </c>
      <c r="AF11" s="25">
        <v>0.09</v>
      </c>
      <c r="AG11" s="25">
        <f>+AF11+'Febrero 2017'!AG11</f>
        <v>0.25</v>
      </c>
      <c r="AH11" s="15" t="s">
        <v>508</v>
      </c>
    </row>
    <row r="12" spans="2:38" ht="76.5" x14ac:dyDescent="0.25">
      <c r="B12" s="73" t="s">
        <v>40</v>
      </c>
      <c r="C12" s="73" t="s">
        <v>41</v>
      </c>
      <c r="D12" s="73" t="s">
        <v>42</v>
      </c>
      <c r="E12" s="73" t="s">
        <v>43</v>
      </c>
      <c r="F12" s="73" t="s">
        <v>338</v>
      </c>
      <c r="G12" s="73" t="s">
        <v>302</v>
      </c>
      <c r="H12" s="73" t="s">
        <v>303</v>
      </c>
      <c r="I12" s="73" t="s">
        <v>304</v>
      </c>
      <c r="J12" s="74" t="s">
        <v>144</v>
      </c>
      <c r="K12" s="15" t="s">
        <v>461</v>
      </c>
      <c r="L12" s="15" t="s">
        <v>214</v>
      </c>
      <c r="M12" s="74" t="s">
        <v>44</v>
      </c>
      <c r="N12" s="75">
        <v>42856</v>
      </c>
      <c r="O12" s="75">
        <v>43070</v>
      </c>
      <c r="P12" s="74" t="s">
        <v>45</v>
      </c>
      <c r="Q12" s="74" t="s">
        <v>88</v>
      </c>
      <c r="R12" s="76">
        <v>0.01</v>
      </c>
      <c r="S12" s="25"/>
      <c r="T12" s="77"/>
      <c r="U12" s="77"/>
      <c r="V12" s="77"/>
      <c r="W12" s="76">
        <v>0.13</v>
      </c>
      <c r="X12" s="25">
        <v>0.12</v>
      </c>
      <c r="Y12" s="76">
        <v>0.13</v>
      </c>
      <c r="Z12" s="76">
        <v>0.12</v>
      </c>
      <c r="AA12" s="25">
        <v>0.13</v>
      </c>
      <c r="AB12" s="25">
        <v>0.12</v>
      </c>
      <c r="AC12" s="25">
        <v>0.13</v>
      </c>
      <c r="AD12" s="25">
        <v>0.12</v>
      </c>
      <c r="AE12" s="24" t="s">
        <v>502</v>
      </c>
      <c r="AF12" s="25">
        <v>0</v>
      </c>
      <c r="AG12" s="25">
        <f>+AF12+'Febrero 2017'!AG12</f>
        <v>0</v>
      </c>
      <c r="AH12" s="15" t="s">
        <v>462</v>
      </c>
    </row>
    <row r="13" spans="2:38" ht="63.75" x14ac:dyDescent="0.25">
      <c r="B13" s="73" t="s">
        <v>40</v>
      </c>
      <c r="C13" s="73" t="s">
        <v>41</v>
      </c>
      <c r="D13" s="73" t="s">
        <v>42</v>
      </c>
      <c r="E13" s="73" t="s">
        <v>43</v>
      </c>
      <c r="F13" s="73" t="s">
        <v>338</v>
      </c>
      <c r="G13" s="73" t="s">
        <v>302</v>
      </c>
      <c r="H13" s="73" t="s">
        <v>303</v>
      </c>
      <c r="I13" s="73" t="s">
        <v>304</v>
      </c>
      <c r="J13" s="74" t="s">
        <v>145</v>
      </c>
      <c r="K13" s="15" t="s">
        <v>146</v>
      </c>
      <c r="L13" s="15" t="s">
        <v>161</v>
      </c>
      <c r="M13" s="74" t="s">
        <v>44</v>
      </c>
      <c r="N13" s="75">
        <v>42745</v>
      </c>
      <c r="O13" s="75">
        <v>43100</v>
      </c>
      <c r="P13" s="74" t="s">
        <v>88</v>
      </c>
      <c r="Q13" s="74" t="s">
        <v>88</v>
      </c>
      <c r="R13" s="76">
        <v>0.01</v>
      </c>
      <c r="S13" s="25">
        <v>0.08</v>
      </c>
      <c r="T13" s="76">
        <v>0.08</v>
      </c>
      <c r="U13" s="76">
        <v>0.09</v>
      </c>
      <c r="V13" s="25">
        <v>0.08</v>
      </c>
      <c r="W13" s="76">
        <v>0.08</v>
      </c>
      <c r="X13" s="76">
        <v>0.09</v>
      </c>
      <c r="Y13" s="25">
        <v>0.08</v>
      </c>
      <c r="Z13" s="76">
        <v>0.08</v>
      </c>
      <c r="AA13" s="76">
        <v>0.09</v>
      </c>
      <c r="AB13" s="25">
        <v>0.08</v>
      </c>
      <c r="AC13" s="76">
        <v>0.08</v>
      </c>
      <c r="AD13" s="76">
        <v>0.09</v>
      </c>
      <c r="AE13" s="24" t="s">
        <v>502</v>
      </c>
      <c r="AF13" s="25">
        <v>0.09</v>
      </c>
      <c r="AG13" s="25">
        <f>+AF13+'Febrero 2017'!AG13</f>
        <v>0.25</v>
      </c>
      <c r="AH13" s="15" t="s">
        <v>475</v>
      </c>
    </row>
    <row r="14" spans="2:38" ht="76.5" x14ac:dyDescent="0.25">
      <c r="B14" s="73" t="s">
        <v>40</v>
      </c>
      <c r="C14" s="73" t="s">
        <v>41</v>
      </c>
      <c r="D14" s="73" t="s">
        <v>42</v>
      </c>
      <c r="E14" s="73" t="s">
        <v>43</v>
      </c>
      <c r="F14" s="73" t="s">
        <v>338</v>
      </c>
      <c r="G14" s="73" t="s">
        <v>302</v>
      </c>
      <c r="H14" s="73" t="s">
        <v>303</v>
      </c>
      <c r="I14" s="73" t="s">
        <v>304</v>
      </c>
      <c r="J14" s="74" t="s">
        <v>147</v>
      </c>
      <c r="K14" s="15" t="s">
        <v>464</v>
      </c>
      <c r="L14" s="15" t="s">
        <v>157</v>
      </c>
      <c r="M14" s="74" t="s">
        <v>44</v>
      </c>
      <c r="N14" s="75">
        <v>42736</v>
      </c>
      <c r="O14" s="75">
        <v>42887</v>
      </c>
      <c r="P14" s="74" t="s">
        <v>148</v>
      </c>
      <c r="Q14" s="74" t="s">
        <v>149</v>
      </c>
      <c r="R14" s="76">
        <v>0</v>
      </c>
      <c r="S14" s="25">
        <v>0.14000000000000001</v>
      </c>
      <c r="T14" s="77">
        <v>0.14000000000000001</v>
      </c>
      <c r="U14" s="77">
        <v>0.14000000000000001</v>
      </c>
      <c r="V14" s="25">
        <v>0.14000000000000001</v>
      </c>
      <c r="W14" s="25">
        <v>0.14000000000000001</v>
      </c>
      <c r="X14" s="25">
        <v>0.15</v>
      </c>
      <c r="Y14" s="25">
        <v>0.15</v>
      </c>
      <c r="Z14" s="77"/>
      <c r="AA14" s="25"/>
      <c r="AB14" s="25"/>
      <c r="AC14" s="25"/>
      <c r="AD14" s="25"/>
      <c r="AE14" s="24" t="s">
        <v>502</v>
      </c>
      <c r="AF14" s="25">
        <v>0.14000000000000001</v>
      </c>
      <c r="AG14" s="25">
        <f>+AF14+'Febrero 2017'!AG14</f>
        <v>0.42000000000000004</v>
      </c>
      <c r="AH14" s="15" t="s">
        <v>509</v>
      </c>
    </row>
    <row r="15" spans="2:38" ht="114.75" x14ac:dyDescent="0.25">
      <c r="B15" s="73" t="s">
        <v>40</v>
      </c>
      <c r="C15" s="73" t="s">
        <v>41</v>
      </c>
      <c r="D15" s="73" t="s">
        <v>42</v>
      </c>
      <c r="E15" s="73" t="s">
        <v>43</v>
      </c>
      <c r="F15" s="73" t="s">
        <v>338</v>
      </c>
      <c r="G15" s="73" t="s">
        <v>302</v>
      </c>
      <c r="H15" s="73" t="s">
        <v>303</v>
      </c>
      <c r="I15" s="73" t="s">
        <v>304</v>
      </c>
      <c r="J15" s="74" t="s">
        <v>150</v>
      </c>
      <c r="K15" s="15" t="s">
        <v>151</v>
      </c>
      <c r="L15" s="15" t="s">
        <v>158</v>
      </c>
      <c r="M15" s="74" t="s">
        <v>44</v>
      </c>
      <c r="N15" s="75">
        <v>42736</v>
      </c>
      <c r="O15" s="75">
        <v>42840</v>
      </c>
      <c r="P15" s="74" t="s">
        <v>152</v>
      </c>
      <c r="Q15" s="74" t="s">
        <v>153</v>
      </c>
      <c r="R15" s="76">
        <v>0.02</v>
      </c>
      <c r="S15" s="25">
        <v>0.25</v>
      </c>
      <c r="T15" s="76">
        <v>0.25</v>
      </c>
      <c r="U15" s="76">
        <v>0.25</v>
      </c>
      <c r="V15" s="76">
        <v>0.25</v>
      </c>
      <c r="W15" s="77"/>
      <c r="X15" s="25"/>
      <c r="Y15" s="77"/>
      <c r="Z15" s="77"/>
      <c r="AA15" s="25"/>
      <c r="AB15" s="25"/>
      <c r="AC15" s="25"/>
      <c r="AD15" s="25"/>
      <c r="AE15" s="24" t="s">
        <v>502</v>
      </c>
      <c r="AF15" s="25">
        <v>0.25</v>
      </c>
      <c r="AG15" s="25">
        <f>+AF15+'Febrero 2017'!AG15</f>
        <v>0.75</v>
      </c>
      <c r="AH15" s="15" t="s">
        <v>510</v>
      </c>
    </row>
    <row r="16" spans="2:38" ht="76.5" x14ac:dyDescent="0.25">
      <c r="B16" s="73" t="s">
        <v>40</v>
      </c>
      <c r="C16" s="73" t="s">
        <v>41</v>
      </c>
      <c r="D16" s="73" t="s">
        <v>42</v>
      </c>
      <c r="E16" s="73" t="s">
        <v>43</v>
      </c>
      <c r="F16" s="73" t="s">
        <v>338</v>
      </c>
      <c r="G16" s="73" t="s">
        <v>302</v>
      </c>
      <c r="H16" s="73" t="s">
        <v>303</v>
      </c>
      <c r="I16" s="73" t="s">
        <v>304</v>
      </c>
      <c r="J16" s="74" t="s">
        <v>154</v>
      </c>
      <c r="K16" s="15" t="s">
        <v>155</v>
      </c>
      <c r="L16" s="15" t="s">
        <v>159</v>
      </c>
      <c r="M16" s="74" t="s">
        <v>44</v>
      </c>
      <c r="N16" s="75">
        <v>42840</v>
      </c>
      <c r="O16" s="75">
        <v>42948</v>
      </c>
      <c r="P16" s="74" t="s">
        <v>156</v>
      </c>
      <c r="Q16" s="74" t="s">
        <v>88</v>
      </c>
      <c r="R16" s="76">
        <v>0.03</v>
      </c>
      <c r="S16" s="25"/>
      <c r="T16" s="77"/>
      <c r="U16" s="77"/>
      <c r="V16" s="77"/>
      <c r="W16" s="25">
        <v>0.25</v>
      </c>
      <c r="X16" s="76">
        <v>0.25</v>
      </c>
      <c r="Y16" s="76">
        <v>0.25</v>
      </c>
      <c r="Z16" s="76">
        <v>0.25</v>
      </c>
      <c r="AA16" s="25"/>
      <c r="AB16" s="25"/>
      <c r="AC16" s="25"/>
      <c r="AD16" s="25"/>
      <c r="AE16" s="24" t="s">
        <v>502</v>
      </c>
      <c r="AF16" s="25">
        <v>0</v>
      </c>
      <c r="AG16" s="25">
        <f>+AF16+'Febrero 2017'!AG16</f>
        <v>0</v>
      </c>
      <c r="AH16" s="15" t="s">
        <v>462</v>
      </c>
    </row>
    <row r="17" spans="2:34" ht="116.25" customHeight="1" x14ac:dyDescent="0.25">
      <c r="B17" s="73" t="s">
        <v>40</v>
      </c>
      <c r="C17" s="73" t="s">
        <v>41</v>
      </c>
      <c r="D17" s="73" t="s">
        <v>42</v>
      </c>
      <c r="E17" s="73" t="s">
        <v>43</v>
      </c>
      <c r="F17" s="73" t="s">
        <v>51</v>
      </c>
      <c r="G17" s="73" t="s">
        <v>302</v>
      </c>
      <c r="H17" s="73" t="s">
        <v>303</v>
      </c>
      <c r="I17" s="73" t="s">
        <v>304</v>
      </c>
      <c r="J17" s="15" t="s">
        <v>215</v>
      </c>
      <c r="K17" s="15" t="s">
        <v>219</v>
      </c>
      <c r="L17" s="15" t="s">
        <v>216</v>
      </c>
      <c r="M17" s="74" t="s">
        <v>48</v>
      </c>
      <c r="N17" s="75">
        <v>42737</v>
      </c>
      <c r="O17" s="75">
        <v>42767</v>
      </c>
      <c r="P17" s="15" t="s">
        <v>96</v>
      </c>
      <c r="Q17" s="74" t="s">
        <v>218</v>
      </c>
      <c r="R17" s="76">
        <v>0.02</v>
      </c>
      <c r="S17" s="25">
        <v>0.5</v>
      </c>
      <c r="T17" s="76"/>
      <c r="U17" s="77"/>
      <c r="V17" s="77"/>
      <c r="W17" s="77">
        <v>0.2</v>
      </c>
      <c r="X17" s="25">
        <v>0.2</v>
      </c>
      <c r="Y17" s="77">
        <v>0.1</v>
      </c>
      <c r="Z17" s="77"/>
      <c r="AA17" s="25"/>
      <c r="AB17" s="25"/>
      <c r="AC17" s="25"/>
      <c r="AD17" s="25"/>
      <c r="AE17" s="24" t="s">
        <v>502</v>
      </c>
      <c r="AF17" s="25">
        <v>0.15</v>
      </c>
      <c r="AG17" s="25">
        <f>+AF17+'Febrero 2017'!AG17</f>
        <v>0.65</v>
      </c>
      <c r="AH17" s="15" t="s">
        <v>511</v>
      </c>
    </row>
    <row r="18" spans="2:34" ht="116.25" customHeight="1" x14ac:dyDescent="0.25">
      <c r="B18" s="73" t="s">
        <v>40</v>
      </c>
      <c r="C18" s="73" t="s">
        <v>41</v>
      </c>
      <c r="D18" s="73" t="s">
        <v>42</v>
      </c>
      <c r="E18" s="73" t="s">
        <v>43</v>
      </c>
      <c r="F18" s="73" t="s">
        <v>51</v>
      </c>
      <c r="G18" s="73" t="s">
        <v>302</v>
      </c>
      <c r="H18" s="73" t="s">
        <v>303</v>
      </c>
      <c r="I18" s="73" t="s">
        <v>304</v>
      </c>
      <c r="J18" s="15" t="s">
        <v>368</v>
      </c>
      <c r="K18" s="15" t="s">
        <v>369</v>
      </c>
      <c r="L18" s="15" t="s">
        <v>217</v>
      </c>
      <c r="M18" s="74" t="s">
        <v>48</v>
      </c>
      <c r="N18" s="75">
        <v>42768</v>
      </c>
      <c r="O18" s="75">
        <v>42860</v>
      </c>
      <c r="P18" s="15" t="s">
        <v>45</v>
      </c>
      <c r="Q18" s="74" t="s">
        <v>218</v>
      </c>
      <c r="R18" s="76">
        <v>0.03</v>
      </c>
      <c r="S18" s="25"/>
      <c r="T18" s="76">
        <v>0.35</v>
      </c>
      <c r="U18" s="76">
        <v>0.35</v>
      </c>
      <c r="V18" s="76">
        <v>0.3</v>
      </c>
      <c r="W18" s="77"/>
      <c r="X18" s="25"/>
      <c r="Y18" s="77"/>
      <c r="Z18" s="77"/>
      <c r="AA18" s="25"/>
      <c r="AB18" s="25"/>
      <c r="AC18" s="25"/>
      <c r="AD18" s="25"/>
      <c r="AE18" s="24" t="s">
        <v>502</v>
      </c>
      <c r="AF18" s="25">
        <v>0.2</v>
      </c>
      <c r="AG18" s="25">
        <f>+AF18+'Febrero 2017'!AG18</f>
        <v>0.4</v>
      </c>
      <c r="AH18" s="15" t="s">
        <v>512</v>
      </c>
    </row>
    <row r="19" spans="2:34" ht="63.75" x14ac:dyDescent="0.25">
      <c r="B19" s="73" t="s">
        <v>40</v>
      </c>
      <c r="C19" s="73" t="s">
        <v>41</v>
      </c>
      <c r="D19" s="73" t="s">
        <v>42</v>
      </c>
      <c r="E19" s="73" t="s">
        <v>43</v>
      </c>
      <c r="F19" s="73" t="s">
        <v>47</v>
      </c>
      <c r="G19" s="73" t="s">
        <v>302</v>
      </c>
      <c r="H19" s="73" t="s">
        <v>303</v>
      </c>
      <c r="I19" s="73" t="s">
        <v>304</v>
      </c>
      <c r="J19" s="15" t="s">
        <v>220</v>
      </c>
      <c r="K19" s="15" t="s">
        <v>371</v>
      </c>
      <c r="L19" s="15" t="s">
        <v>221</v>
      </c>
      <c r="M19" s="74" t="s">
        <v>48</v>
      </c>
      <c r="N19" s="75">
        <v>42747</v>
      </c>
      <c r="O19" s="75">
        <v>42786</v>
      </c>
      <c r="P19" s="15" t="s">
        <v>96</v>
      </c>
      <c r="Q19" s="74" t="s">
        <v>222</v>
      </c>
      <c r="R19" s="76">
        <v>0.02</v>
      </c>
      <c r="S19" s="25">
        <v>0.1</v>
      </c>
      <c r="T19" s="76">
        <v>0.2</v>
      </c>
      <c r="U19" s="77">
        <v>0.2</v>
      </c>
      <c r="V19" s="77">
        <v>0.5</v>
      </c>
      <c r="W19" s="77"/>
      <c r="X19" s="25"/>
      <c r="Y19" s="77"/>
      <c r="Z19" s="77"/>
      <c r="AA19" s="25"/>
      <c r="AB19" s="25"/>
      <c r="AC19" s="25"/>
      <c r="AD19" s="25"/>
      <c r="AE19" s="24" t="s">
        <v>502</v>
      </c>
      <c r="AF19" s="25">
        <v>0.1</v>
      </c>
      <c r="AG19" s="25">
        <f>+AF19+'Febrero 2017'!AG19</f>
        <v>0.30000000000000004</v>
      </c>
      <c r="AH19" s="15" t="s">
        <v>513</v>
      </c>
    </row>
    <row r="20" spans="2:34" ht="102" x14ac:dyDescent="0.25">
      <c r="B20" s="73" t="s">
        <v>40</v>
      </c>
      <c r="C20" s="73" t="s">
        <v>41</v>
      </c>
      <c r="D20" s="73" t="s">
        <v>42</v>
      </c>
      <c r="E20" s="73" t="s">
        <v>43</v>
      </c>
      <c r="F20" s="73" t="s">
        <v>47</v>
      </c>
      <c r="G20" s="73" t="s">
        <v>302</v>
      </c>
      <c r="H20" s="73" t="s">
        <v>303</v>
      </c>
      <c r="I20" s="73" t="s">
        <v>304</v>
      </c>
      <c r="J20" s="78" t="s">
        <v>224</v>
      </c>
      <c r="K20" s="15" t="s">
        <v>223</v>
      </c>
      <c r="L20" s="15" t="s">
        <v>216</v>
      </c>
      <c r="M20" s="74" t="s">
        <v>48</v>
      </c>
      <c r="N20" s="75">
        <v>42887</v>
      </c>
      <c r="O20" s="75">
        <v>43100</v>
      </c>
      <c r="P20" s="15" t="s">
        <v>226</v>
      </c>
      <c r="Q20" s="74" t="s">
        <v>88</v>
      </c>
      <c r="R20" s="76">
        <v>0.01</v>
      </c>
      <c r="S20" s="25"/>
      <c r="T20" s="76"/>
      <c r="U20" s="76"/>
      <c r="V20" s="76"/>
      <c r="W20" s="76"/>
      <c r="X20" s="25">
        <v>0.1</v>
      </c>
      <c r="Y20" s="76">
        <v>0.1</v>
      </c>
      <c r="Z20" s="76">
        <v>0.1</v>
      </c>
      <c r="AA20" s="25">
        <v>0.1</v>
      </c>
      <c r="AB20" s="25">
        <v>0.2</v>
      </c>
      <c r="AC20" s="25">
        <v>0.2</v>
      </c>
      <c r="AD20" s="25">
        <v>0.2</v>
      </c>
      <c r="AE20" s="24" t="s">
        <v>502</v>
      </c>
      <c r="AF20" s="25">
        <v>0</v>
      </c>
      <c r="AG20" s="25">
        <f>+AF20+'Febrero 2017'!AG20</f>
        <v>0</v>
      </c>
      <c r="AH20" s="15" t="s">
        <v>378</v>
      </c>
    </row>
    <row r="21" spans="2:34" ht="102" x14ac:dyDescent="0.25">
      <c r="B21" s="73" t="s">
        <v>40</v>
      </c>
      <c r="C21" s="73" t="s">
        <v>41</v>
      </c>
      <c r="D21" s="73" t="s">
        <v>42</v>
      </c>
      <c r="E21" s="73" t="s">
        <v>43</v>
      </c>
      <c r="F21" s="73" t="s">
        <v>47</v>
      </c>
      <c r="G21" s="73" t="s">
        <v>302</v>
      </c>
      <c r="H21" s="73" t="s">
        <v>303</v>
      </c>
      <c r="I21" s="73" t="s">
        <v>304</v>
      </c>
      <c r="J21" s="78" t="s">
        <v>224</v>
      </c>
      <c r="K21" s="15" t="s">
        <v>225</v>
      </c>
      <c r="L21" s="15" t="s">
        <v>257</v>
      </c>
      <c r="M21" s="74" t="s">
        <v>48</v>
      </c>
      <c r="N21" s="75">
        <v>43070</v>
      </c>
      <c r="O21" s="75">
        <v>43100</v>
      </c>
      <c r="P21" s="15" t="s">
        <v>226</v>
      </c>
      <c r="Q21" s="74" t="s">
        <v>88</v>
      </c>
      <c r="R21" s="76">
        <v>0.01</v>
      </c>
      <c r="S21" s="24"/>
      <c r="T21" s="79"/>
      <c r="U21" s="79"/>
      <c r="V21" s="79"/>
      <c r="W21" s="79"/>
      <c r="X21" s="24"/>
      <c r="Y21" s="79"/>
      <c r="Z21" s="77"/>
      <c r="AA21" s="25"/>
      <c r="AB21" s="25"/>
      <c r="AC21" s="25"/>
      <c r="AD21" s="25">
        <v>1</v>
      </c>
      <c r="AE21" s="24" t="s">
        <v>502</v>
      </c>
      <c r="AF21" s="25">
        <v>0</v>
      </c>
      <c r="AG21" s="25">
        <f>+AF21+'Febrero 2017'!AG21</f>
        <v>0</v>
      </c>
      <c r="AH21" s="15" t="s">
        <v>361</v>
      </c>
    </row>
    <row r="22" spans="2:34" ht="158.25" customHeight="1" x14ac:dyDescent="0.25">
      <c r="B22" s="73" t="s">
        <v>40</v>
      </c>
      <c r="C22" s="73" t="s">
        <v>41</v>
      </c>
      <c r="D22" s="73" t="s">
        <v>42</v>
      </c>
      <c r="E22" s="73" t="s">
        <v>43</v>
      </c>
      <c r="F22" s="73" t="s">
        <v>47</v>
      </c>
      <c r="G22" s="73" t="s">
        <v>306</v>
      </c>
      <c r="H22" s="73" t="s">
        <v>307</v>
      </c>
      <c r="I22" s="73" t="s">
        <v>308</v>
      </c>
      <c r="J22" s="15" t="s">
        <v>227</v>
      </c>
      <c r="K22" s="15" t="s">
        <v>228</v>
      </c>
      <c r="L22" s="15" t="s">
        <v>229</v>
      </c>
      <c r="M22" s="74" t="s">
        <v>48</v>
      </c>
      <c r="N22" s="75">
        <v>42794</v>
      </c>
      <c r="O22" s="75">
        <v>43100</v>
      </c>
      <c r="P22" s="15" t="s">
        <v>49</v>
      </c>
      <c r="Q22" s="74" t="s">
        <v>230</v>
      </c>
      <c r="R22" s="76">
        <v>0.02</v>
      </c>
      <c r="S22" s="25"/>
      <c r="T22" s="76">
        <v>0.1</v>
      </c>
      <c r="U22" s="76"/>
      <c r="V22" s="76">
        <v>0.2</v>
      </c>
      <c r="W22" s="76"/>
      <c r="X22" s="25">
        <v>0.2</v>
      </c>
      <c r="Y22" s="76"/>
      <c r="Z22" s="76">
        <v>0.2</v>
      </c>
      <c r="AA22" s="25">
        <v>0.1</v>
      </c>
      <c r="AB22" s="25"/>
      <c r="AC22" s="25"/>
      <c r="AD22" s="25">
        <v>0.2</v>
      </c>
      <c r="AE22" s="24" t="s">
        <v>502</v>
      </c>
      <c r="AF22" s="25">
        <v>0.1</v>
      </c>
      <c r="AG22" s="25">
        <f>+AF22+'Febrero 2017'!AG22</f>
        <v>0.2</v>
      </c>
      <c r="AH22" s="15" t="s">
        <v>559</v>
      </c>
    </row>
    <row r="23" spans="2:34" ht="63.75" x14ac:dyDescent="0.25">
      <c r="B23" s="73" t="s">
        <v>40</v>
      </c>
      <c r="C23" s="73" t="s">
        <v>41</v>
      </c>
      <c r="D23" s="73" t="s">
        <v>42</v>
      </c>
      <c r="E23" s="73" t="s">
        <v>43</v>
      </c>
      <c r="F23" s="73" t="s">
        <v>50</v>
      </c>
      <c r="G23" s="73" t="s">
        <v>302</v>
      </c>
      <c r="H23" s="73" t="s">
        <v>303</v>
      </c>
      <c r="I23" s="73" t="s">
        <v>304</v>
      </c>
      <c r="J23" s="15" t="s">
        <v>363</v>
      </c>
      <c r="K23" s="15" t="s">
        <v>374</v>
      </c>
      <c r="L23" s="15" t="s">
        <v>234</v>
      </c>
      <c r="M23" s="74" t="s">
        <v>48</v>
      </c>
      <c r="N23" s="75">
        <v>42765</v>
      </c>
      <c r="O23" s="75">
        <v>43100</v>
      </c>
      <c r="P23" s="15" t="s">
        <v>237</v>
      </c>
      <c r="Q23" s="74" t="s">
        <v>238</v>
      </c>
      <c r="R23" s="76">
        <v>0.12</v>
      </c>
      <c r="S23" s="25">
        <v>0.1</v>
      </c>
      <c r="T23" s="77"/>
      <c r="U23" s="77">
        <v>0.2</v>
      </c>
      <c r="V23" s="77"/>
      <c r="W23" s="77">
        <v>0.2</v>
      </c>
      <c r="X23" s="25"/>
      <c r="Y23" s="77">
        <v>0.1</v>
      </c>
      <c r="Z23" s="77"/>
      <c r="AA23" s="25">
        <v>0.2</v>
      </c>
      <c r="AB23" s="25"/>
      <c r="AC23" s="25">
        <v>0.2</v>
      </c>
      <c r="AD23" s="25"/>
      <c r="AE23" s="24" t="s">
        <v>502</v>
      </c>
      <c r="AF23" s="25">
        <v>0.2</v>
      </c>
      <c r="AG23" s="25">
        <f>+AF23+'Febrero 2017'!AG23</f>
        <v>0.30000000000000004</v>
      </c>
      <c r="AH23" s="15" t="s">
        <v>514</v>
      </c>
    </row>
    <row r="24" spans="2:34" ht="63.75" x14ac:dyDescent="0.25">
      <c r="B24" s="73" t="s">
        <v>40</v>
      </c>
      <c r="C24" s="73" t="s">
        <v>41</v>
      </c>
      <c r="D24" s="73" t="s">
        <v>42</v>
      </c>
      <c r="E24" s="73" t="s">
        <v>43</v>
      </c>
      <c r="F24" s="73" t="s">
        <v>50</v>
      </c>
      <c r="G24" s="73" t="s">
        <v>302</v>
      </c>
      <c r="H24" s="73" t="s">
        <v>303</v>
      </c>
      <c r="I24" s="73" t="s">
        <v>304</v>
      </c>
      <c r="J24" s="15" t="s">
        <v>231</v>
      </c>
      <c r="K24" s="15" t="s">
        <v>232</v>
      </c>
      <c r="L24" s="15" t="s">
        <v>235</v>
      </c>
      <c r="M24" s="74" t="s">
        <v>48</v>
      </c>
      <c r="N24" s="75">
        <v>42736</v>
      </c>
      <c r="O24" s="75">
        <v>43100</v>
      </c>
      <c r="P24" s="15" t="s">
        <v>45</v>
      </c>
      <c r="Q24" s="74" t="s">
        <v>88</v>
      </c>
      <c r="R24" s="76">
        <v>0.06</v>
      </c>
      <c r="S24" s="25">
        <v>0.1</v>
      </c>
      <c r="T24" s="76"/>
      <c r="U24" s="76">
        <v>0.2</v>
      </c>
      <c r="V24" s="76"/>
      <c r="W24" s="76">
        <v>0.2</v>
      </c>
      <c r="X24" s="25"/>
      <c r="Y24" s="76">
        <v>0.1</v>
      </c>
      <c r="Z24" s="76"/>
      <c r="AA24" s="25">
        <v>0.2</v>
      </c>
      <c r="AB24" s="25"/>
      <c r="AC24" s="25">
        <v>0.2</v>
      </c>
      <c r="AD24" s="25"/>
      <c r="AE24" s="24" t="s">
        <v>502</v>
      </c>
      <c r="AF24" s="25">
        <v>0</v>
      </c>
      <c r="AG24" s="25">
        <f>+AF24+'Febrero 2017'!AG24</f>
        <v>0.1</v>
      </c>
      <c r="AH24" s="15" t="s">
        <v>515</v>
      </c>
    </row>
    <row r="25" spans="2:34" ht="63.75" x14ac:dyDescent="0.25">
      <c r="B25" s="73" t="s">
        <v>40</v>
      </c>
      <c r="C25" s="73" t="s">
        <v>41</v>
      </c>
      <c r="D25" s="73" t="s">
        <v>42</v>
      </c>
      <c r="E25" s="73" t="s">
        <v>43</v>
      </c>
      <c r="F25" s="73" t="s">
        <v>50</v>
      </c>
      <c r="G25" s="73" t="s">
        <v>302</v>
      </c>
      <c r="H25" s="73" t="s">
        <v>303</v>
      </c>
      <c r="I25" s="73" t="s">
        <v>304</v>
      </c>
      <c r="J25" s="15" t="s">
        <v>258</v>
      </c>
      <c r="K25" s="15" t="s">
        <v>233</v>
      </c>
      <c r="L25" s="15" t="s">
        <v>236</v>
      </c>
      <c r="M25" s="74" t="s">
        <v>48</v>
      </c>
      <c r="N25" s="75">
        <v>42736</v>
      </c>
      <c r="O25" s="75">
        <v>42923</v>
      </c>
      <c r="P25" s="15" t="s">
        <v>45</v>
      </c>
      <c r="Q25" s="74" t="s">
        <v>88</v>
      </c>
      <c r="R25" s="76">
        <v>0.06</v>
      </c>
      <c r="S25" s="25">
        <v>0.1</v>
      </c>
      <c r="T25" s="76"/>
      <c r="U25" s="76">
        <v>0.2</v>
      </c>
      <c r="V25" s="76"/>
      <c r="W25" s="76">
        <v>0.2</v>
      </c>
      <c r="X25" s="25">
        <v>0.2</v>
      </c>
      <c r="Y25" s="76">
        <v>0.3</v>
      </c>
      <c r="Z25" s="76"/>
      <c r="AA25" s="25"/>
      <c r="AB25" s="25"/>
      <c r="AC25" s="25"/>
      <c r="AD25" s="25"/>
      <c r="AE25" s="24" t="s">
        <v>502</v>
      </c>
      <c r="AF25" s="25">
        <v>0.2</v>
      </c>
      <c r="AG25" s="25">
        <f>+AF25+'Febrero 2017'!AG25</f>
        <v>0.30000000000000004</v>
      </c>
      <c r="AH25" s="15" t="s">
        <v>516</v>
      </c>
    </row>
    <row r="26" spans="2:34" ht="207.75" customHeight="1" x14ac:dyDescent="0.25">
      <c r="B26" s="73" t="s">
        <v>40</v>
      </c>
      <c r="C26" s="73" t="s">
        <v>41</v>
      </c>
      <c r="D26" s="73" t="s">
        <v>42</v>
      </c>
      <c r="E26" s="73" t="s">
        <v>43</v>
      </c>
      <c r="F26" s="73" t="s">
        <v>52</v>
      </c>
      <c r="G26" s="73" t="s">
        <v>302</v>
      </c>
      <c r="H26" s="73" t="s">
        <v>303</v>
      </c>
      <c r="I26" s="73" t="s">
        <v>305</v>
      </c>
      <c r="J26" s="74" t="s">
        <v>94</v>
      </c>
      <c r="K26" s="15" t="s">
        <v>322</v>
      </c>
      <c r="L26" s="15" t="s">
        <v>95</v>
      </c>
      <c r="M26" s="74" t="s">
        <v>46</v>
      </c>
      <c r="N26" s="75">
        <v>42767</v>
      </c>
      <c r="O26" s="75">
        <v>43100</v>
      </c>
      <c r="P26" s="15" t="s">
        <v>96</v>
      </c>
      <c r="Q26" s="15" t="s">
        <v>97</v>
      </c>
      <c r="R26" s="76">
        <v>0.1</v>
      </c>
      <c r="S26" s="25">
        <v>0.03</v>
      </c>
      <c r="T26" s="76">
        <v>0.05</v>
      </c>
      <c r="U26" s="76">
        <v>0.05</v>
      </c>
      <c r="V26" s="76">
        <v>0.1</v>
      </c>
      <c r="W26" s="76">
        <v>0.1</v>
      </c>
      <c r="X26" s="76">
        <v>0.1</v>
      </c>
      <c r="Y26" s="76">
        <v>0.1</v>
      </c>
      <c r="Z26" s="76">
        <v>0.1</v>
      </c>
      <c r="AA26" s="76">
        <v>0.1</v>
      </c>
      <c r="AB26" s="76">
        <v>0.1</v>
      </c>
      <c r="AC26" s="76">
        <v>0.1</v>
      </c>
      <c r="AD26" s="76">
        <v>7.0000000000000007E-2</v>
      </c>
      <c r="AE26" s="24" t="s">
        <v>502</v>
      </c>
      <c r="AF26" s="25">
        <v>0.05</v>
      </c>
      <c r="AG26" s="25">
        <f>+AF26+'Febrero 2017'!AG26</f>
        <v>0.13</v>
      </c>
      <c r="AH26" s="15" t="s">
        <v>517</v>
      </c>
    </row>
    <row r="27" spans="2:34" ht="118.5" customHeight="1" x14ac:dyDescent="0.25">
      <c r="B27" s="73" t="s">
        <v>40</v>
      </c>
      <c r="C27" s="73" t="s">
        <v>41</v>
      </c>
      <c r="D27" s="73" t="s">
        <v>42</v>
      </c>
      <c r="E27" s="73" t="s">
        <v>43</v>
      </c>
      <c r="F27" s="73" t="s">
        <v>52</v>
      </c>
      <c r="G27" s="73" t="s">
        <v>302</v>
      </c>
      <c r="H27" s="73" t="s">
        <v>303</v>
      </c>
      <c r="I27" s="73" t="s">
        <v>305</v>
      </c>
      <c r="J27" s="74" t="s">
        <v>98</v>
      </c>
      <c r="K27" s="15" t="s">
        <v>99</v>
      </c>
      <c r="L27" s="15" t="s">
        <v>100</v>
      </c>
      <c r="M27" s="74" t="s">
        <v>46</v>
      </c>
      <c r="N27" s="75">
        <v>42826</v>
      </c>
      <c r="O27" s="75">
        <v>43100</v>
      </c>
      <c r="P27" s="15" t="s">
        <v>96</v>
      </c>
      <c r="Q27" s="15" t="s">
        <v>97</v>
      </c>
      <c r="R27" s="76">
        <v>7.0000000000000007E-2</v>
      </c>
      <c r="S27" s="25"/>
      <c r="T27" s="77"/>
      <c r="U27" s="77"/>
      <c r="V27" s="76">
        <v>0.05</v>
      </c>
      <c r="W27" s="76">
        <v>0.1</v>
      </c>
      <c r="X27" s="25">
        <v>0.1</v>
      </c>
      <c r="Y27" s="76">
        <v>0.1</v>
      </c>
      <c r="Z27" s="76">
        <v>0.1</v>
      </c>
      <c r="AA27" s="25">
        <v>0.15</v>
      </c>
      <c r="AB27" s="25">
        <v>0.15</v>
      </c>
      <c r="AC27" s="25">
        <v>0.15</v>
      </c>
      <c r="AD27" s="25">
        <v>0.1</v>
      </c>
      <c r="AE27" s="24" t="s">
        <v>502</v>
      </c>
      <c r="AF27" s="25">
        <v>0</v>
      </c>
      <c r="AG27" s="25">
        <f>+AF27+'Febrero 2017'!AG27</f>
        <v>0</v>
      </c>
      <c r="AH27" s="15"/>
    </row>
    <row r="28" spans="2:34" ht="63.75" x14ac:dyDescent="0.25">
      <c r="B28" s="73" t="s">
        <v>40</v>
      </c>
      <c r="C28" s="73" t="s">
        <v>41</v>
      </c>
      <c r="D28" s="73" t="s">
        <v>42</v>
      </c>
      <c r="E28" s="73" t="s">
        <v>43</v>
      </c>
      <c r="F28" s="73" t="s">
        <v>52</v>
      </c>
      <c r="G28" s="73" t="s">
        <v>302</v>
      </c>
      <c r="H28" s="73" t="s">
        <v>303</v>
      </c>
      <c r="I28" s="73" t="s">
        <v>305</v>
      </c>
      <c r="J28" s="74" t="s">
        <v>101</v>
      </c>
      <c r="K28" s="15" t="s">
        <v>102</v>
      </c>
      <c r="L28" s="15" t="s">
        <v>103</v>
      </c>
      <c r="M28" s="74" t="s">
        <v>46</v>
      </c>
      <c r="N28" s="75">
        <v>42826</v>
      </c>
      <c r="O28" s="75">
        <v>43100</v>
      </c>
      <c r="P28" s="15" t="s">
        <v>96</v>
      </c>
      <c r="Q28" s="15" t="s">
        <v>104</v>
      </c>
      <c r="R28" s="76">
        <v>0.08</v>
      </c>
      <c r="S28" s="25">
        <v>0.02</v>
      </c>
      <c r="T28" s="77">
        <v>0.04</v>
      </c>
      <c r="U28" s="77">
        <v>0.06</v>
      </c>
      <c r="V28" s="76">
        <v>0.08</v>
      </c>
      <c r="W28" s="76">
        <v>0.1</v>
      </c>
      <c r="X28" s="25">
        <v>0.1</v>
      </c>
      <c r="Y28" s="76">
        <v>0.1</v>
      </c>
      <c r="Z28" s="76">
        <v>0.1</v>
      </c>
      <c r="AA28" s="25">
        <v>0.1</v>
      </c>
      <c r="AB28" s="25">
        <v>0.1</v>
      </c>
      <c r="AC28" s="25">
        <v>0.1</v>
      </c>
      <c r="AD28" s="25">
        <v>0.1</v>
      </c>
      <c r="AE28" s="24" t="s">
        <v>502</v>
      </c>
      <c r="AF28" s="25">
        <v>0.06</v>
      </c>
      <c r="AG28" s="25">
        <f>+AF28+'Febrero 2017'!AG28</f>
        <v>0.12</v>
      </c>
      <c r="AH28" s="15" t="s">
        <v>518</v>
      </c>
    </row>
    <row r="29" spans="2:34" ht="118.5" customHeight="1" x14ac:dyDescent="0.25">
      <c r="B29" s="73" t="s">
        <v>40</v>
      </c>
      <c r="C29" s="73" t="s">
        <v>41</v>
      </c>
      <c r="D29" s="73" t="s">
        <v>42</v>
      </c>
      <c r="E29" s="73" t="s">
        <v>43</v>
      </c>
      <c r="F29" s="73" t="s">
        <v>52</v>
      </c>
      <c r="G29" s="73" t="s">
        <v>324</v>
      </c>
      <c r="H29" s="73" t="s">
        <v>325</v>
      </c>
      <c r="I29" s="73" t="s">
        <v>323</v>
      </c>
      <c r="J29" s="74" t="s">
        <v>105</v>
      </c>
      <c r="K29" s="15" t="s">
        <v>106</v>
      </c>
      <c r="L29" s="15" t="s">
        <v>107</v>
      </c>
      <c r="M29" s="74" t="s">
        <v>46</v>
      </c>
      <c r="N29" s="75">
        <v>42745</v>
      </c>
      <c r="O29" s="75">
        <v>43100</v>
      </c>
      <c r="P29" s="15" t="s">
        <v>96</v>
      </c>
      <c r="Q29" s="15" t="s">
        <v>108</v>
      </c>
      <c r="R29" s="76">
        <v>0.08</v>
      </c>
      <c r="S29" s="25">
        <v>0.04</v>
      </c>
      <c r="T29" s="77">
        <v>0.06</v>
      </c>
      <c r="U29" s="77">
        <v>0.08</v>
      </c>
      <c r="V29" s="77">
        <v>0.08</v>
      </c>
      <c r="W29" s="77">
        <v>0.08</v>
      </c>
      <c r="X29" s="25">
        <v>0.08</v>
      </c>
      <c r="Y29" s="77">
        <v>0.08</v>
      </c>
      <c r="Z29" s="77">
        <v>0.08</v>
      </c>
      <c r="AA29" s="25">
        <v>0.1</v>
      </c>
      <c r="AB29" s="25">
        <v>0.1</v>
      </c>
      <c r="AC29" s="25">
        <v>0.1</v>
      </c>
      <c r="AD29" s="25">
        <v>0.12</v>
      </c>
      <c r="AE29" s="24" t="s">
        <v>502</v>
      </c>
      <c r="AF29" s="25">
        <v>0.08</v>
      </c>
      <c r="AG29" s="25">
        <f>+AF29+'Febrero 2017'!AG29</f>
        <v>0.18</v>
      </c>
      <c r="AH29" s="15" t="s">
        <v>519</v>
      </c>
    </row>
    <row r="30" spans="2:34" ht="63.75" x14ac:dyDescent="0.25">
      <c r="B30" s="73" t="s">
        <v>40</v>
      </c>
      <c r="C30" s="73" t="s">
        <v>41</v>
      </c>
      <c r="D30" s="73" t="s">
        <v>42</v>
      </c>
      <c r="E30" s="73" t="s">
        <v>43</v>
      </c>
      <c r="F30" s="73" t="s">
        <v>52</v>
      </c>
      <c r="G30" s="73" t="s">
        <v>302</v>
      </c>
      <c r="H30" s="73" t="s">
        <v>303</v>
      </c>
      <c r="I30" s="73" t="s">
        <v>305</v>
      </c>
      <c r="J30" s="74" t="s">
        <v>109</v>
      </c>
      <c r="K30" s="15" t="s">
        <v>110</v>
      </c>
      <c r="L30" s="15" t="s">
        <v>111</v>
      </c>
      <c r="M30" s="74" t="s">
        <v>46</v>
      </c>
      <c r="N30" s="75">
        <v>42658</v>
      </c>
      <c r="O30" s="75">
        <v>43100</v>
      </c>
      <c r="P30" s="15" t="s">
        <v>96</v>
      </c>
      <c r="Q30" s="15" t="s">
        <v>112</v>
      </c>
      <c r="R30" s="76">
        <v>0.02</v>
      </c>
      <c r="S30" s="25">
        <v>0.01</v>
      </c>
      <c r="T30" s="77"/>
      <c r="U30" s="77"/>
      <c r="V30" s="77">
        <v>0.04</v>
      </c>
      <c r="W30" s="77"/>
      <c r="X30" s="25"/>
      <c r="Y30" s="77"/>
      <c r="Z30" s="76">
        <v>0.1</v>
      </c>
      <c r="AA30" s="25">
        <v>0.2</v>
      </c>
      <c r="AB30" s="25">
        <v>0.2</v>
      </c>
      <c r="AC30" s="25">
        <v>0.2</v>
      </c>
      <c r="AD30" s="25">
        <v>0.25</v>
      </c>
      <c r="AE30" s="24" t="s">
        <v>502</v>
      </c>
      <c r="AF30" s="25">
        <v>0</v>
      </c>
      <c r="AG30" s="25">
        <f>+AF30+'Febrero 2017'!AG30</f>
        <v>0.01</v>
      </c>
      <c r="AH30" s="15"/>
    </row>
    <row r="31" spans="2:34" ht="306" x14ac:dyDescent="0.25">
      <c r="B31" s="73" t="s">
        <v>40</v>
      </c>
      <c r="C31" s="73" t="s">
        <v>41</v>
      </c>
      <c r="D31" s="73" t="s">
        <v>42</v>
      </c>
      <c r="E31" s="73" t="s">
        <v>43</v>
      </c>
      <c r="F31" s="73" t="s">
        <v>52</v>
      </c>
      <c r="G31" s="73" t="s">
        <v>302</v>
      </c>
      <c r="H31" s="73" t="s">
        <v>303</v>
      </c>
      <c r="I31" s="73" t="s">
        <v>305</v>
      </c>
      <c r="J31" s="74" t="s">
        <v>113</v>
      </c>
      <c r="K31" s="15" t="s">
        <v>114</v>
      </c>
      <c r="L31" s="15" t="s">
        <v>115</v>
      </c>
      <c r="M31" s="74" t="s">
        <v>46</v>
      </c>
      <c r="N31" s="75">
        <v>42826</v>
      </c>
      <c r="O31" s="75">
        <v>43100</v>
      </c>
      <c r="P31" s="15" t="s">
        <v>116</v>
      </c>
      <c r="Q31" s="15" t="s">
        <v>117</v>
      </c>
      <c r="R31" s="76">
        <v>0.08</v>
      </c>
      <c r="S31" s="25"/>
      <c r="T31" s="77"/>
      <c r="U31" s="77"/>
      <c r="V31" s="76">
        <v>0.05</v>
      </c>
      <c r="W31" s="76">
        <v>0.1</v>
      </c>
      <c r="X31" s="25">
        <v>0.1</v>
      </c>
      <c r="Y31" s="76">
        <v>0.1</v>
      </c>
      <c r="Z31" s="76">
        <v>0.1</v>
      </c>
      <c r="AA31" s="25">
        <v>0.1</v>
      </c>
      <c r="AB31" s="25">
        <v>0.1</v>
      </c>
      <c r="AC31" s="25">
        <v>0.1</v>
      </c>
      <c r="AD31" s="25">
        <v>0.25</v>
      </c>
      <c r="AE31" s="24" t="s">
        <v>502</v>
      </c>
      <c r="AF31" s="25">
        <v>0</v>
      </c>
      <c r="AG31" s="25">
        <f>+AF31+'Febrero 2017'!AG31</f>
        <v>0</v>
      </c>
      <c r="AH31" s="15" t="s">
        <v>520</v>
      </c>
    </row>
    <row r="32" spans="2:34" ht="153" x14ac:dyDescent="0.25">
      <c r="B32" s="73" t="s">
        <v>40</v>
      </c>
      <c r="C32" s="73" t="s">
        <v>41</v>
      </c>
      <c r="D32" s="73" t="s">
        <v>42</v>
      </c>
      <c r="E32" s="73" t="s">
        <v>43</v>
      </c>
      <c r="F32" s="73" t="s">
        <v>52</v>
      </c>
      <c r="G32" s="73" t="s">
        <v>302</v>
      </c>
      <c r="H32" s="73" t="s">
        <v>303</v>
      </c>
      <c r="I32" s="73" t="s">
        <v>305</v>
      </c>
      <c r="J32" s="74" t="s">
        <v>118</v>
      </c>
      <c r="K32" s="15" t="s">
        <v>119</v>
      </c>
      <c r="L32" s="15" t="s">
        <v>120</v>
      </c>
      <c r="M32" s="74" t="s">
        <v>46</v>
      </c>
      <c r="N32" s="75">
        <v>42948</v>
      </c>
      <c r="O32" s="75">
        <v>43100</v>
      </c>
      <c r="P32" s="15"/>
      <c r="Q32" s="15"/>
      <c r="R32" s="76">
        <v>0.08</v>
      </c>
      <c r="S32" s="25"/>
      <c r="T32" s="77"/>
      <c r="U32" s="77"/>
      <c r="V32" s="76"/>
      <c r="W32" s="76"/>
      <c r="X32" s="25"/>
      <c r="Y32" s="76"/>
      <c r="Z32" s="76">
        <v>0.05</v>
      </c>
      <c r="AA32" s="25">
        <v>0.1</v>
      </c>
      <c r="AB32" s="25">
        <v>0.2</v>
      </c>
      <c r="AC32" s="25">
        <v>0.3</v>
      </c>
      <c r="AD32" s="25">
        <v>0.35</v>
      </c>
      <c r="AE32" s="24" t="s">
        <v>502</v>
      </c>
      <c r="AF32" s="25">
        <v>0</v>
      </c>
      <c r="AG32" s="25">
        <f>+AF32+'Febrero 2017'!AG32</f>
        <v>0</v>
      </c>
      <c r="AH32" s="15" t="s">
        <v>521</v>
      </c>
    </row>
    <row r="33" spans="2:34" ht="89.25" x14ac:dyDescent="0.25">
      <c r="B33" s="73" t="s">
        <v>40</v>
      </c>
      <c r="C33" s="74" t="s">
        <v>54</v>
      </c>
      <c r="D33" s="73" t="s">
        <v>42</v>
      </c>
      <c r="E33" s="74" t="s">
        <v>55</v>
      </c>
      <c r="F33" s="74" t="s">
        <v>56</v>
      </c>
      <c r="G33" s="73" t="s">
        <v>302</v>
      </c>
      <c r="H33" s="74" t="s">
        <v>309</v>
      </c>
      <c r="I33" s="74" t="s">
        <v>310</v>
      </c>
      <c r="J33" s="80" t="s">
        <v>162</v>
      </c>
      <c r="K33" s="15" t="s">
        <v>339</v>
      </c>
      <c r="L33" s="15" t="s">
        <v>259</v>
      </c>
      <c r="M33" s="74" t="s">
        <v>57</v>
      </c>
      <c r="N33" s="75">
        <v>42795</v>
      </c>
      <c r="O33" s="75">
        <v>42916</v>
      </c>
      <c r="P33" s="15" t="s">
        <v>260</v>
      </c>
      <c r="Q33" s="15" t="s">
        <v>88</v>
      </c>
      <c r="R33" s="76">
        <v>0.2</v>
      </c>
      <c r="S33" s="25"/>
      <c r="T33" s="76"/>
      <c r="U33" s="76">
        <v>0.25</v>
      </c>
      <c r="V33" s="76">
        <v>0.25</v>
      </c>
      <c r="W33" s="76">
        <v>0.25</v>
      </c>
      <c r="X33" s="25">
        <v>0.25</v>
      </c>
      <c r="Y33" s="76"/>
      <c r="Z33" s="76"/>
      <c r="AA33" s="25"/>
      <c r="AB33" s="76"/>
      <c r="AC33" s="76"/>
      <c r="AD33" s="25"/>
      <c r="AE33" s="24" t="s">
        <v>502</v>
      </c>
      <c r="AF33" s="25">
        <v>0</v>
      </c>
      <c r="AG33" s="25">
        <f>+AF33+'Febrero 2017'!AG33</f>
        <v>0</v>
      </c>
      <c r="AH33" s="154" t="s">
        <v>438</v>
      </c>
    </row>
    <row r="34" spans="2:34" ht="157.5" x14ac:dyDescent="0.25">
      <c r="B34" s="73" t="s">
        <v>40</v>
      </c>
      <c r="C34" s="74" t="s">
        <v>54</v>
      </c>
      <c r="D34" s="73" t="s">
        <v>42</v>
      </c>
      <c r="E34" s="74" t="s">
        <v>55</v>
      </c>
      <c r="F34" s="73" t="s">
        <v>58</v>
      </c>
      <c r="G34" s="73" t="s">
        <v>302</v>
      </c>
      <c r="H34" s="74" t="s">
        <v>309</v>
      </c>
      <c r="I34" s="74" t="s">
        <v>311</v>
      </c>
      <c r="J34" s="289" t="s">
        <v>163</v>
      </c>
      <c r="K34" s="15" t="s">
        <v>164</v>
      </c>
      <c r="L34" s="15" t="s">
        <v>261</v>
      </c>
      <c r="M34" s="74" t="s">
        <v>57</v>
      </c>
      <c r="N34" s="75">
        <v>42736</v>
      </c>
      <c r="O34" s="75">
        <v>43100</v>
      </c>
      <c r="P34" s="15" t="s">
        <v>262</v>
      </c>
      <c r="Q34" s="15" t="s">
        <v>88</v>
      </c>
      <c r="R34" s="76">
        <v>0</v>
      </c>
      <c r="S34" s="25">
        <v>0.08</v>
      </c>
      <c r="T34" s="76">
        <v>0.08</v>
      </c>
      <c r="U34" s="76">
        <v>0.08</v>
      </c>
      <c r="V34" s="76">
        <v>0.08</v>
      </c>
      <c r="W34" s="76">
        <v>0.08</v>
      </c>
      <c r="X34" s="25">
        <v>0.08</v>
      </c>
      <c r="Y34" s="76">
        <v>0.08</v>
      </c>
      <c r="Z34" s="76">
        <v>0.08</v>
      </c>
      <c r="AA34" s="25">
        <v>0.08</v>
      </c>
      <c r="AB34" s="76">
        <v>0.09</v>
      </c>
      <c r="AC34" s="76">
        <v>0.09</v>
      </c>
      <c r="AD34" s="25">
        <v>0.1</v>
      </c>
      <c r="AE34" s="24" t="s">
        <v>502</v>
      </c>
      <c r="AF34" s="25">
        <v>0.08</v>
      </c>
      <c r="AG34" s="25">
        <f>+AF34+'Febrero 2017'!AG34</f>
        <v>0.24</v>
      </c>
      <c r="AH34" s="156" t="s">
        <v>715</v>
      </c>
    </row>
    <row r="35" spans="2:34" ht="89.25" x14ac:dyDescent="0.25">
      <c r="B35" s="73" t="s">
        <v>40</v>
      </c>
      <c r="C35" s="74" t="s">
        <v>54</v>
      </c>
      <c r="D35" s="73" t="s">
        <v>42</v>
      </c>
      <c r="E35" s="74" t="s">
        <v>55</v>
      </c>
      <c r="F35" s="73" t="s">
        <v>58</v>
      </c>
      <c r="G35" s="73" t="s">
        <v>302</v>
      </c>
      <c r="H35" s="74" t="s">
        <v>309</v>
      </c>
      <c r="I35" s="74" t="s">
        <v>311</v>
      </c>
      <c r="J35" s="291"/>
      <c r="K35" s="15" t="s">
        <v>165</v>
      </c>
      <c r="L35" s="15" t="s">
        <v>263</v>
      </c>
      <c r="M35" s="74" t="s">
        <v>57</v>
      </c>
      <c r="N35" s="75">
        <v>42736</v>
      </c>
      <c r="O35" s="75">
        <v>43100</v>
      </c>
      <c r="P35" s="15" t="s">
        <v>260</v>
      </c>
      <c r="Q35" s="15" t="s">
        <v>88</v>
      </c>
      <c r="R35" s="76">
        <v>0.05</v>
      </c>
      <c r="S35" s="25">
        <v>0.08</v>
      </c>
      <c r="T35" s="76">
        <v>0.08</v>
      </c>
      <c r="U35" s="76">
        <v>0.08</v>
      </c>
      <c r="V35" s="76">
        <v>0.08</v>
      </c>
      <c r="W35" s="76">
        <v>0.08</v>
      </c>
      <c r="X35" s="25">
        <v>0.08</v>
      </c>
      <c r="Y35" s="76">
        <v>0.08</v>
      </c>
      <c r="Z35" s="76">
        <v>0.08</v>
      </c>
      <c r="AA35" s="25">
        <v>0.08</v>
      </c>
      <c r="AB35" s="76">
        <v>0.09</v>
      </c>
      <c r="AC35" s="76">
        <v>0.09</v>
      </c>
      <c r="AD35" s="25">
        <v>0.1</v>
      </c>
      <c r="AE35" s="24" t="s">
        <v>502</v>
      </c>
      <c r="AF35" s="25">
        <v>0.08</v>
      </c>
      <c r="AG35" s="25">
        <f>+AF35+'Febrero 2017'!AG35</f>
        <v>0.24</v>
      </c>
      <c r="AH35" s="154" t="s">
        <v>716</v>
      </c>
    </row>
    <row r="36" spans="2:34" ht="409.5" x14ac:dyDescent="0.25">
      <c r="B36" s="73" t="s">
        <v>40</v>
      </c>
      <c r="C36" s="73" t="s">
        <v>58</v>
      </c>
      <c r="D36" s="73" t="s">
        <v>42</v>
      </c>
      <c r="E36" s="73" t="s">
        <v>55</v>
      </c>
      <c r="F36" s="74" t="s">
        <v>56</v>
      </c>
      <c r="G36" s="73" t="s">
        <v>302</v>
      </c>
      <c r="H36" s="74" t="s">
        <v>309</v>
      </c>
      <c r="I36" s="74" t="s">
        <v>311</v>
      </c>
      <c r="J36" s="289" t="s">
        <v>326</v>
      </c>
      <c r="K36" s="15" t="s">
        <v>166</v>
      </c>
      <c r="L36" s="15" t="s">
        <v>264</v>
      </c>
      <c r="M36" s="74" t="s">
        <v>57</v>
      </c>
      <c r="N36" s="75">
        <v>42736</v>
      </c>
      <c r="O36" s="75">
        <v>43100</v>
      </c>
      <c r="P36" s="15" t="s">
        <v>260</v>
      </c>
      <c r="Q36" s="15" t="s">
        <v>265</v>
      </c>
      <c r="R36" s="76">
        <v>0.05</v>
      </c>
      <c r="S36" s="25">
        <v>0.08</v>
      </c>
      <c r="T36" s="77">
        <v>0.08</v>
      </c>
      <c r="U36" s="77">
        <v>0.08</v>
      </c>
      <c r="V36" s="77">
        <v>0.08</v>
      </c>
      <c r="W36" s="77">
        <v>0.08</v>
      </c>
      <c r="X36" s="25">
        <v>0.08</v>
      </c>
      <c r="Y36" s="77">
        <v>0.08</v>
      </c>
      <c r="Z36" s="77">
        <v>0.08</v>
      </c>
      <c r="AA36" s="25">
        <v>0.08</v>
      </c>
      <c r="AB36" s="76">
        <v>0.09</v>
      </c>
      <c r="AC36" s="76">
        <v>0.09</v>
      </c>
      <c r="AD36" s="25">
        <v>0.1</v>
      </c>
      <c r="AE36" s="24" t="s">
        <v>502</v>
      </c>
      <c r="AF36" s="25">
        <v>0.08</v>
      </c>
      <c r="AG36" s="25">
        <f>+AF36+'Febrero 2017'!AG36</f>
        <v>0.24</v>
      </c>
      <c r="AH36" s="156" t="s">
        <v>717</v>
      </c>
    </row>
    <row r="37" spans="2:34" ht="146.25" x14ac:dyDescent="0.25">
      <c r="B37" s="73" t="s">
        <v>59</v>
      </c>
      <c r="C37" s="73" t="s">
        <v>58</v>
      </c>
      <c r="D37" s="73" t="s">
        <v>42</v>
      </c>
      <c r="E37" s="73" t="s">
        <v>55</v>
      </c>
      <c r="F37" s="74" t="s">
        <v>56</v>
      </c>
      <c r="G37" s="73" t="s">
        <v>302</v>
      </c>
      <c r="H37" s="74" t="s">
        <v>309</v>
      </c>
      <c r="I37" s="74" t="s">
        <v>311</v>
      </c>
      <c r="J37" s="290"/>
      <c r="K37" s="15" t="s">
        <v>167</v>
      </c>
      <c r="L37" s="15" t="s">
        <v>266</v>
      </c>
      <c r="M37" s="74" t="s">
        <v>57</v>
      </c>
      <c r="N37" s="75">
        <v>42795</v>
      </c>
      <c r="O37" s="75">
        <v>43100</v>
      </c>
      <c r="P37" s="15" t="s">
        <v>260</v>
      </c>
      <c r="Q37" s="15" t="s">
        <v>267</v>
      </c>
      <c r="R37" s="76">
        <v>0.3</v>
      </c>
      <c r="S37" s="25"/>
      <c r="T37" s="76"/>
      <c r="U37" s="76">
        <v>0.1</v>
      </c>
      <c r="V37" s="76">
        <v>0.1</v>
      </c>
      <c r="W37" s="76">
        <v>0.1</v>
      </c>
      <c r="X37" s="25">
        <v>0.1</v>
      </c>
      <c r="Y37" s="76">
        <v>0.1</v>
      </c>
      <c r="Z37" s="76">
        <v>0.1</v>
      </c>
      <c r="AA37" s="25">
        <v>0.1</v>
      </c>
      <c r="AB37" s="76">
        <v>0.1</v>
      </c>
      <c r="AC37" s="76">
        <v>0.1</v>
      </c>
      <c r="AD37" s="25">
        <v>0.1</v>
      </c>
      <c r="AE37" s="24" t="s">
        <v>502</v>
      </c>
      <c r="AF37" s="25">
        <v>0</v>
      </c>
      <c r="AG37" s="25">
        <f>+AF37+'Febrero 2017'!AG37</f>
        <v>0</v>
      </c>
      <c r="AH37" s="156" t="s">
        <v>448</v>
      </c>
    </row>
    <row r="38" spans="2:34" ht="89.25" x14ac:dyDescent="0.25">
      <c r="B38" s="73" t="s">
        <v>59</v>
      </c>
      <c r="C38" s="73" t="s">
        <v>58</v>
      </c>
      <c r="D38" s="73" t="s">
        <v>42</v>
      </c>
      <c r="E38" s="73" t="s">
        <v>55</v>
      </c>
      <c r="F38" s="73" t="s">
        <v>168</v>
      </c>
      <c r="G38" s="73" t="s">
        <v>302</v>
      </c>
      <c r="H38" s="74" t="s">
        <v>309</v>
      </c>
      <c r="I38" s="74" t="s">
        <v>311</v>
      </c>
      <c r="J38" s="292" t="s">
        <v>169</v>
      </c>
      <c r="K38" s="13" t="s">
        <v>170</v>
      </c>
      <c r="L38" s="13" t="s">
        <v>268</v>
      </c>
      <c r="M38" s="73" t="s">
        <v>57</v>
      </c>
      <c r="N38" s="75">
        <v>42736</v>
      </c>
      <c r="O38" s="75">
        <v>43100</v>
      </c>
      <c r="P38" s="15" t="s">
        <v>260</v>
      </c>
      <c r="Q38" s="13" t="s">
        <v>88</v>
      </c>
      <c r="R38" s="76">
        <v>0.3</v>
      </c>
      <c r="S38" s="25"/>
      <c r="T38" s="76">
        <v>0.09</v>
      </c>
      <c r="U38" s="76">
        <v>0.09</v>
      </c>
      <c r="V38" s="76">
        <v>0.09</v>
      </c>
      <c r="W38" s="76">
        <v>0.09</v>
      </c>
      <c r="X38" s="25">
        <v>0.09</v>
      </c>
      <c r="Y38" s="76">
        <v>0.09</v>
      </c>
      <c r="Z38" s="76">
        <v>0.09</v>
      </c>
      <c r="AA38" s="25">
        <v>0.09</v>
      </c>
      <c r="AB38" s="25">
        <v>0.09</v>
      </c>
      <c r="AC38" s="25">
        <v>0.09</v>
      </c>
      <c r="AD38" s="25">
        <v>0.1</v>
      </c>
      <c r="AE38" s="24" t="s">
        <v>502</v>
      </c>
      <c r="AF38" s="25">
        <v>0.09</v>
      </c>
      <c r="AG38" s="25">
        <f>+AF38+'Febrero 2017'!AG38</f>
        <v>0.18</v>
      </c>
      <c r="AH38" s="156" t="s">
        <v>718</v>
      </c>
    </row>
    <row r="39" spans="2:34" ht="89.25" x14ac:dyDescent="0.25">
      <c r="B39" s="73" t="s">
        <v>59</v>
      </c>
      <c r="C39" s="73" t="s">
        <v>58</v>
      </c>
      <c r="D39" s="73" t="s">
        <v>42</v>
      </c>
      <c r="E39" s="73" t="s">
        <v>55</v>
      </c>
      <c r="F39" s="73" t="s">
        <v>168</v>
      </c>
      <c r="G39" s="73" t="s">
        <v>302</v>
      </c>
      <c r="H39" s="74" t="s">
        <v>309</v>
      </c>
      <c r="I39" s="74" t="s">
        <v>311</v>
      </c>
      <c r="J39" s="293"/>
      <c r="K39" s="13" t="s">
        <v>171</v>
      </c>
      <c r="L39" s="13" t="s">
        <v>268</v>
      </c>
      <c r="M39" s="73" t="s">
        <v>57</v>
      </c>
      <c r="N39" s="75">
        <v>42736</v>
      </c>
      <c r="O39" s="75">
        <v>43100</v>
      </c>
      <c r="P39" s="15" t="s">
        <v>260</v>
      </c>
      <c r="Q39" s="13" t="s">
        <v>88</v>
      </c>
      <c r="R39" s="76">
        <v>0.1</v>
      </c>
      <c r="S39" s="25">
        <v>0.08</v>
      </c>
      <c r="T39" s="76">
        <v>0.08</v>
      </c>
      <c r="U39" s="76">
        <v>0.08</v>
      </c>
      <c r="V39" s="76">
        <v>0.08</v>
      </c>
      <c r="W39" s="76">
        <v>0.08</v>
      </c>
      <c r="X39" s="25">
        <v>0.08</v>
      </c>
      <c r="Y39" s="76">
        <v>0.08</v>
      </c>
      <c r="Z39" s="76">
        <v>0.08</v>
      </c>
      <c r="AA39" s="25">
        <v>0.08</v>
      </c>
      <c r="AB39" s="25">
        <v>0.09</v>
      </c>
      <c r="AC39" s="25">
        <v>0.09</v>
      </c>
      <c r="AD39" s="25">
        <v>0.1</v>
      </c>
      <c r="AE39" s="24" t="s">
        <v>502</v>
      </c>
      <c r="AF39" s="25">
        <v>0.08</v>
      </c>
      <c r="AG39" s="25">
        <f>+AF39+'Febrero 2017'!AG39</f>
        <v>0.24</v>
      </c>
      <c r="AH39" s="156" t="s">
        <v>719</v>
      </c>
    </row>
    <row r="40" spans="2:34" ht="76.5" x14ac:dyDescent="0.25">
      <c r="B40" s="73" t="s">
        <v>59</v>
      </c>
      <c r="C40" s="73" t="s">
        <v>60</v>
      </c>
      <c r="D40" s="73" t="s">
        <v>61</v>
      </c>
      <c r="E40" s="73" t="s">
        <v>62</v>
      </c>
      <c r="F40" s="73" t="s">
        <v>63</v>
      </c>
      <c r="G40" s="73" t="s">
        <v>302</v>
      </c>
      <c r="H40" s="74" t="s">
        <v>312</v>
      </c>
      <c r="I40" s="13" t="s">
        <v>312</v>
      </c>
      <c r="J40" s="292" t="s">
        <v>172</v>
      </c>
      <c r="K40" s="13" t="s">
        <v>173</v>
      </c>
      <c r="L40" s="13" t="s">
        <v>269</v>
      </c>
      <c r="M40" s="73" t="s">
        <v>57</v>
      </c>
      <c r="N40" s="75">
        <v>42736</v>
      </c>
      <c r="O40" s="75">
        <v>43100</v>
      </c>
      <c r="P40" s="15" t="s">
        <v>260</v>
      </c>
      <c r="Q40" s="13" t="s">
        <v>270</v>
      </c>
      <c r="R40" s="76">
        <v>0</v>
      </c>
      <c r="S40" s="25">
        <v>0.08</v>
      </c>
      <c r="T40" s="76">
        <v>0.08</v>
      </c>
      <c r="U40" s="76">
        <v>0.08</v>
      </c>
      <c r="V40" s="76">
        <v>0.08</v>
      </c>
      <c r="W40" s="76">
        <v>0.08</v>
      </c>
      <c r="X40" s="25">
        <v>0.08</v>
      </c>
      <c r="Y40" s="76">
        <v>0.08</v>
      </c>
      <c r="Z40" s="76">
        <v>0.08</v>
      </c>
      <c r="AA40" s="25">
        <v>0.08</v>
      </c>
      <c r="AB40" s="25">
        <v>0.09</v>
      </c>
      <c r="AC40" s="25">
        <v>0.09</v>
      </c>
      <c r="AD40" s="25">
        <v>0.1</v>
      </c>
      <c r="AE40" s="24" t="s">
        <v>502</v>
      </c>
      <c r="AF40" s="25">
        <v>0.08</v>
      </c>
      <c r="AG40" s="25">
        <f>+AF40+'Febrero 2017'!AG40</f>
        <v>0.24</v>
      </c>
      <c r="AH40" s="15"/>
    </row>
    <row r="41" spans="2:34" ht="76.5" x14ac:dyDescent="0.25">
      <c r="B41" s="73" t="s">
        <v>59</v>
      </c>
      <c r="C41" s="73" t="s">
        <v>60</v>
      </c>
      <c r="D41" s="73" t="s">
        <v>61</v>
      </c>
      <c r="E41" s="73" t="s">
        <v>62</v>
      </c>
      <c r="F41" s="73" t="s">
        <v>63</v>
      </c>
      <c r="G41" s="73" t="s">
        <v>302</v>
      </c>
      <c r="H41" s="74" t="s">
        <v>312</v>
      </c>
      <c r="I41" s="13" t="s">
        <v>312</v>
      </c>
      <c r="J41" s="287"/>
      <c r="K41" s="13" t="s">
        <v>171</v>
      </c>
      <c r="L41" s="13" t="s">
        <v>271</v>
      </c>
      <c r="M41" s="73" t="s">
        <v>57</v>
      </c>
      <c r="N41" s="75">
        <v>42736</v>
      </c>
      <c r="O41" s="75">
        <v>43100</v>
      </c>
      <c r="P41" s="15" t="s">
        <v>260</v>
      </c>
      <c r="Q41" s="13"/>
      <c r="R41" s="76">
        <v>1</v>
      </c>
      <c r="S41" s="25">
        <v>0.08</v>
      </c>
      <c r="T41" s="76">
        <v>0.08</v>
      </c>
      <c r="U41" s="76">
        <v>0.08</v>
      </c>
      <c r="V41" s="76">
        <v>0.08</v>
      </c>
      <c r="W41" s="76">
        <v>0.08</v>
      </c>
      <c r="X41" s="25">
        <v>0.08</v>
      </c>
      <c r="Y41" s="76">
        <v>0.08</v>
      </c>
      <c r="Z41" s="76">
        <v>0.08</v>
      </c>
      <c r="AA41" s="25">
        <v>0.08</v>
      </c>
      <c r="AB41" s="25">
        <v>0.09</v>
      </c>
      <c r="AC41" s="25">
        <v>0.09</v>
      </c>
      <c r="AD41" s="25">
        <v>0.1</v>
      </c>
      <c r="AE41" s="24" t="s">
        <v>502</v>
      </c>
      <c r="AF41" s="25">
        <v>0.08</v>
      </c>
      <c r="AG41" s="25">
        <f>+AF41+'Febrero 2017'!AG41</f>
        <v>0.24</v>
      </c>
      <c r="AH41" s="15"/>
    </row>
    <row r="42" spans="2:34" ht="76.5" x14ac:dyDescent="0.25">
      <c r="B42" s="73" t="s">
        <v>59</v>
      </c>
      <c r="C42" s="73" t="s">
        <v>60</v>
      </c>
      <c r="D42" s="73" t="s">
        <v>61</v>
      </c>
      <c r="E42" s="73" t="s">
        <v>62</v>
      </c>
      <c r="F42" s="73" t="s">
        <v>63</v>
      </c>
      <c r="G42" s="73" t="s">
        <v>302</v>
      </c>
      <c r="H42" s="74" t="s">
        <v>312</v>
      </c>
      <c r="I42" s="13" t="s">
        <v>312</v>
      </c>
      <c r="J42" s="293"/>
      <c r="K42" s="13" t="s">
        <v>174</v>
      </c>
      <c r="L42" s="13" t="s">
        <v>272</v>
      </c>
      <c r="M42" s="73" t="s">
        <v>57</v>
      </c>
      <c r="N42" s="75">
        <v>42887</v>
      </c>
      <c r="O42" s="75">
        <v>43100</v>
      </c>
      <c r="P42" s="15" t="s">
        <v>260</v>
      </c>
      <c r="Q42" s="13"/>
      <c r="R42" s="76">
        <v>0</v>
      </c>
      <c r="S42" s="25"/>
      <c r="T42" s="76"/>
      <c r="U42" s="76"/>
      <c r="V42" s="76"/>
      <c r="W42" s="76"/>
      <c r="X42" s="25">
        <v>0.5</v>
      </c>
      <c r="Y42" s="76"/>
      <c r="Z42" s="76"/>
      <c r="AA42" s="25"/>
      <c r="AB42" s="25"/>
      <c r="AC42" s="25"/>
      <c r="AD42" s="25">
        <v>0.5</v>
      </c>
      <c r="AE42" s="24" t="s">
        <v>502</v>
      </c>
      <c r="AF42" s="25"/>
      <c r="AG42" s="25">
        <f>+AF42+'Febrero 2017'!AG42</f>
        <v>0</v>
      </c>
      <c r="AH42" s="15"/>
    </row>
    <row r="43" spans="2:34" ht="382.5" x14ac:dyDescent="0.25">
      <c r="B43" s="73" t="s">
        <v>64</v>
      </c>
      <c r="C43" s="73" t="s">
        <v>65</v>
      </c>
      <c r="D43" s="73" t="s">
        <v>66</v>
      </c>
      <c r="E43" s="73" t="s">
        <v>67</v>
      </c>
      <c r="F43" s="73" t="s">
        <v>69</v>
      </c>
      <c r="G43" s="73" t="s">
        <v>313</v>
      </c>
      <c r="H43" s="73" t="s">
        <v>81</v>
      </c>
      <c r="I43" s="73" t="s">
        <v>315</v>
      </c>
      <c r="J43" s="73" t="s">
        <v>239</v>
      </c>
      <c r="K43" s="13" t="s">
        <v>240</v>
      </c>
      <c r="L43" s="13" t="s">
        <v>241</v>
      </c>
      <c r="M43" s="73" t="s">
        <v>49</v>
      </c>
      <c r="N43" s="75">
        <v>42740</v>
      </c>
      <c r="O43" s="75">
        <v>43100</v>
      </c>
      <c r="P43" s="13" t="s">
        <v>242</v>
      </c>
      <c r="Q43" s="13" t="s">
        <v>243</v>
      </c>
      <c r="R43" s="76">
        <v>0.02</v>
      </c>
      <c r="S43" s="25">
        <v>0.08</v>
      </c>
      <c r="T43" s="76">
        <v>0.08</v>
      </c>
      <c r="U43" s="76">
        <v>0.08</v>
      </c>
      <c r="V43" s="76">
        <v>0.09</v>
      </c>
      <c r="W43" s="76">
        <v>0.08</v>
      </c>
      <c r="X43" s="25">
        <v>0.08</v>
      </c>
      <c r="Y43" s="76">
        <v>0.08</v>
      </c>
      <c r="Z43" s="76">
        <v>0.09</v>
      </c>
      <c r="AA43" s="25">
        <v>0.08</v>
      </c>
      <c r="AB43" s="76">
        <v>0.09</v>
      </c>
      <c r="AC43" s="76">
        <v>0.08</v>
      </c>
      <c r="AD43" s="25">
        <v>0.09</v>
      </c>
      <c r="AE43" s="24" t="s">
        <v>502</v>
      </c>
      <c r="AF43" s="81">
        <v>0.08</v>
      </c>
      <c r="AG43" s="25">
        <f>+AF43+'Febrero 2017'!AG43</f>
        <v>0.24</v>
      </c>
      <c r="AH43" s="82" t="s">
        <v>522</v>
      </c>
    </row>
    <row r="44" spans="2:34" ht="357.75" customHeight="1" x14ac:dyDescent="0.25">
      <c r="B44" s="73" t="s">
        <v>64</v>
      </c>
      <c r="C44" s="73" t="s">
        <v>65</v>
      </c>
      <c r="D44" s="73" t="s">
        <v>66</v>
      </c>
      <c r="E44" s="73" t="s">
        <v>67</v>
      </c>
      <c r="F44" s="73" t="s">
        <v>69</v>
      </c>
      <c r="G44" s="73" t="s">
        <v>313</v>
      </c>
      <c r="H44" s="73" t="s">
        <v>81</v>
      </c>
      <c r="I44" s="73" t="s">
        <v>315</v>
      </c>
      <c r="J44" s="74" t="s">
        <v>244</v>
      </c>
      <c r="K44" s="13" t="s">
        <v>245</v>
      </c>
      <c r="L44" s="13" t="s">
        <v>246</v>
      </c>
      <c r="M44" s="73" t="s">
        <v>49</v>
      </c>
      <c r="N44" s="75">
        <v>42740</v>
      </c>
      <c r="O44" s="75">
        <v>43100</v>
      </c>
      <c r="P44" s="13" t="s">
        <v>242</v>
      </c>
      <c r="Q44" s="13" t="s">
        <v>247</v>
      </c>
      <c r="R44" s="76">
        <v>0.03</v>
      </c>
      <c r="S44" s="25">
        <v>0.08</v>
      </c>
      <c r="T44" s="76">
        <v>0.08</v>
      </c>
      <c r="U44" s="76">
        <v>0.08</v>
      </c>
      <c r="V44" s="76">
        <v>0.09</v>
      </c>
      <c r="W44" s="76">
        <v>0.08</v>
      </c>
      <c r="X44" s="25">
        <v>0.08</v>
      </c>
      <c r="Y44" s="76">
        <v>0.08</v>
      </c>
      <c r="Z44" s="76">
        <v>0.09</v>
      </c>
      <c r="AA44" s="25">
        <v>0.08</v>
      </c>
      <c r="AB44" s="76">
        <v>0.09</v>
      </c>
      <c r="AC44" s="76">
        <v>0.08</v>
      </c>
      <c r="AD44" s="25">
        <v>0.09</v>
      </c>
      <c r="AE44" s="24" t="s">
        <v>502</v>
      </c>
      <c r="AF44" s="81">
        <v>0.08</v>
      </c>
      <c r="AG44" s="25">
        <f>+AF44+'Febrero 2017'!AG44</f>
        <v>0.24</v>
      </c>
      <c r="AH44" s="83" t="s">
        <v>523</v>
      </c>
    </row>
    <row r="45" spans="2:34" ht="409.5" x14ac:dyDescent="0.25">
      <c r="B45" s="73" t="s">
        <v>64</v>
      </c>
      <c r="C45" s="73" t="s">
        <v>65</v>
      </c>
      <c r="D45" s="73" t="s">
        <v>66</v>
      </c>
      <c r="E45" s="73" t="s">
        <v>67</v>
      </c>
      <c r="F45" s="73" t="s">
        <v>69</v>
      </c>
      <c r="G45" s="73" t="s">
        <v>313</v>
      </c>
      <c r="H45" s="73" t="s">
        <v>81</v>
      </c>
      <c r="I45" s="73" t="s">
        <v>315</v>
      </c>
      <c r="J45" s="73" t="s">
        <v>557</v>
      </c>
      <c r="K45" s="13" t="s">
        <v>249</v>
      </c>
      <c r="L45" s="13" t="s">
        <v>250</v>
      </c>
      <c r="M45" s="73" t="s">
        <v>49</v>
      </c>
      <c r="N45" s="75">
        <v>42740</v>
      </c>
      <c r="O45" s="75">
        <v>43100</v>
      </c>
      <c r="P45" s="13" t="s">
        <v>242</v>
      </c>
      <c r="Q45" s="13" t="s">
        <v>251</v>
      </c>
      <c r="R45" s="76">
        <v>0.02</v>
      </c>
      <c r="S45" s="25">
        <v>0.08</v>
      </c>
      <c r="T45" s="76">
        <v>0.08</v>
      </c>
      <c r="U45" s="76">
        <v>0.08</v>
      </c>
      <c r="V45" s="76">
        <v>0.09</v>
      </c>
      <c r="W45" s="76">
        <v>0.08</v>
      </c>
      <c r="X45" s="25">
        <v>0.08</v>
      </c>
      <c r="Y45" s="76">
        <v>0.08</v>
      </c>
      <c r="Z45" s="76">
        <v>0.09</v>
      </c>
      <c r="AA45" s="25">
        <v>0.08</v>
      </c>
      <c r="AB45" s="76">
        <v>0.09</v>
      </c>
      <c r="AC45" s="76">
        <v>0.08</v>
      </c>
      <c r="AD45" s="25">
        <v>0.09</v>
      </c>
      <c r="AE45" s="24" t="s">
        <v>502</v>
      </c>
      <c r="AF45" s="81">
        <v>0.08</v>
      </c>
      <c r="AG45" s="25">
        <f>+AF45+'Febrero 2017'!AG45</f>
        <v>0.24</v>
      </c>
      <c r="AH45" s="83" t="s">
        <v>524</v>
      </c>
    </row>
    <row r="46" spans="2:34" ht="409.5" x14ac:dyDescent="0.25">
      <c r="B46" s="73" t="s">
        <v>64</v>
      </c>
      <c r="C46" s="73" t="s">
        <v>65</v>
      </c>
      <c r="D46" s="73" t="s">
        <v>66</v>
      </c>
      <c r="E46" s="73" t="s">
        <v>67</v>
      </c>
      <c r="F46" s="73" t="s">
        <v>69</v>
      </c>
      <c r="G46" s="73" t="s">
        <v>313</v>
      </c>
      <c r="H46" s="73" t="s">
        <v>81</v>
      </c>
      <c r="I46" s="73" t="s">
        <v>315</v>
      </c>
      <c r="J46" s="73" t="s">
        <v>558</v>
      </c>
      <c r="K46" s="13" t="s">
        <v>253</v>
      </c>
      <c r="L46" s="13" t="s">
        <v>254</v>
      </c>
      <c r="M46" s="73" t="s">
        <v>49</v>
      </c>
      <c r="N46" s="75">
        <v>42740</v>
      </c>
      <c r="O46" s="75">
        <v>43100</v>
      </c>
      <c r="P46" s="13" t="s">
        <v>242</v>
      </c>
      <c r="Q46" s="13" t="s">
        <v>251</v>
      </c>
      <c r="R46" s="76">
        <v>0.02</v>
      </c>
      <c r="S46" s="25">
        <v>0.08</v>
      </c>
      <c r="T46" s="76">
        <v>0.08</v>
      </c>
      <c r="U46" s="76">
        <v>0.08</v>
      </c>
      <c r="V46" s="76">
        <v>0.09</v>
      </c>
      <c r="W46" s="76">
        <v>0.08</v>
      </c>
      <c r="X46" s="25">
        <v>0.08</v>
      </c>
      <c r="Y46" s="76">
        <v>0.08</v>
      </c>
      <c r="Z46" s="76">
        <v>0.09</v>
      </c>
      <c r="AA46" s="25">
        <v>0.08</v>
      </c>
      <c r="AB46" s="76">
        <v>0.09</v>
      </c>
      <c r="AC46" s="76">
        <v>0.08</v>
      </c>
      <c r="AD46" s="25">
        <v>0.09</v>
      </c>
      <c r="AE46" s="24" t="s">
        <v>502</v>
      </c>
      <c r="AF46" s="81">
        <v>0.08</v>
      </c>
      <c r="AG46" s="25">
        <f>+AF46+'Febrero 2017'!AG46</f>
        <v>0.24</v>
      </c>
      <c r="AH46" s="83" t="s">
        <v>525</v>
      </c>
    </row>
    <row r="47" spans="2:34" ht="63.75" x14ac:dyDescent="0.25">
      <c r="B47" s="73" t="s">
        <v>64</v>
      </c>
      <c r="C47" s="73" t="s">
        <v>65</v>
      </c>
      <c r="D47" s="73" t="s">
        <v>66</v>
      </c>
      <c r="E47" s="73" t="s">
        <v>67</v>
      </c>
      <c r="F47" s="73" t="s">
        <v>75</v>
      </c>
      <c r="G47" s="73" t="s">
        <v>314</v>
      </c>
      <c r="H47" s="73" t="s">
        <v>81</v>
      </c>
      <c r="I47" s="73" t="s">
        <v>316</v>
      </c>
      <c r="J47" s="292" t="s">
        <v>134</v>
      </c>
      <c r="K47" s="13" t="s">
        <v>273</v>
      </c>
      <c r="L47" s="13" t="s">
        <v>274</v>
      </c>
      <c r="M47" s="73" t="s">
        <v>70</v>
      </c>
      <c r="N47" s="84">
        <v>42887</v>
      </c>
      <c r="O47" s="84">
        <v>43100</v>
      </c>
      <c r="P47" s="13" t="s">
        <v>88</v>
      </c>
      <c r="Q47" s="13" t="s">
        <v>88</v>
      </c>
      <c r="R47" s="76">
        <v>0.02</v>
      </c>
      <c r="S47" s="25"/>
      <c r="T47" s="76"/>
      <c r="U47" s="76"/>
      <c r="V47" s="76"/>
      <c r="W47" s="76"/>
      <c r="X47" s="25">
        <v>0.3</v>
      </c>
      <c r="Y47" s="76">
        <v>0.3</v>
      </c>
      <c r="Z47" s="76"/>
      <c r="AA47" s="25">
        <v>0.1</v>
      </c>
      <c r="AB47" s="25">
        <v>0.1</v>
      </c>
      <c r="AC47" s="25">
        <v>0.1</v>
      </c>
      <c r="AD47" s="25">
        <v>0.1</v>
      </c>
      <c r="AE47" s="24" t="s">
        <v>502</v>
      </c>
      <c r="AF47" s="25"/>
      <c r="AG47" s="25">
        <f>+AF47+'Febrero 2017'!AG47</f>
        <v>0</v>
      </c>
      <c r="AH47" s="13"/>
    </row>
    <row r="48" spans="2:34" ht="63.75" x14ac:dyDescent="0.25">
      <c r="B48" s="73" t="s">
        <v>64</v>
      </c>
      <c r="C48" s="73" t="s">
        <v>65</v>
      </c>
      <c r="D48" s="73" t="s">
        <v>66</v>
      </c>
      <c r="E48" s="73" t="s">
        <v>67</v>
      </c>
      <c r="F48" s="73" t="s">
        <v>75</v>
      </c>
      <c r="G48" s="73" t="s">
        <v>314</v>
      </c>
      <c r="H48" s="73" t="s">
        <v>81</v>
      </c>
      <c r="I48" s="73" t="s">
        <v>316</v>
      </c>
      <c r="J48" s="288"/>
      <c r="K48" s="13" t="s">
        <v>275</v>
      </c>
      <c r="L48" s="13" t="s">
        <v>276</v>
      </c>
      <c r="M48" s="73" t="s">
        <v>70</v>
      </c>
      <c r="N48" s="84">
        <v>42736</v>
      </c>
      <c r="O48" s="84">
        <v>43100</v>
      </c>
      <c r="P48" s="13" t="s">
        <v>88</v>
      </c>
      <c r="Q48" s="13" t="s">
        <v>88</v>
      </c>
      <c r="R48" s="76">
        <v>0.03</v>
      </c>
      <c r="S48" s="25">
        <v>0.08</v>
      </c>
      <c r="T48" s="77">
        <v>0.08</v>
      </c>
      <c r="U48" s="77">
        <v>0.08</v>
      </c>
      <c r="V48" s="77">
        <v>0.08</v>
      </c>
      <c r="W48" s="77">
        <v>0.08</v>
      </c>
      <c r="X48" s="25">
        <v>0.08</v>
      </c>
      <c r="Y48" s="77">
        <v>0.08</v>
      </c>
      <c r="Z48" s="77">
        <v>0.08</v>
      </c>
      <c r="AA48" s="25">
        <v>0.08</v>
      </c>
      <c r="AB48" s="25">
        <v>0.08</v>
      </c>
      <c r="AC48" s="25">
        <v>0.08</v>
      </c>
      <c r="AD48" s="25">
        <v>0.12</v>
      </c>
      <c r="AE48" s="24" t="s">
        <v>502</v>
      </c>
      <c r="AF48" s="25">
        <v>0.08</v>
      </c>
      <c r="AG48" s="25">
        <f>+AF48+'Febrero 2017'!AG48</f>
        <v>0.24</v>
      </c>
      <c r="AH48" s="13" t="s">
        <v>526</v>
      </c>
    </row>
    <row r="49" spans="2:34" ht="63.75" x14ac:dyDescent="0.25">
      <c r="B49" s="73" t="s">
        <v>64</v>
      </c>
      <c r="C49" s="73" t="s">
        <v>65</v>
      </c>
      <c r="D49" s="73" t="s">
        <v>66</v>
      </c>
      <c r="E49" s="73" t="s">
        <v>67</v>
      </c>
      <c r="F49" s="73" t="s">
        <v>75</v>
      </c>
      <c r="G49" s="73" t="s">
        <v>314</v>
      </c>
      <c r="H49" s="73" t="s">
        <v>81</v>
      </c>
      <c r="I49" s="73" t="s">
        <v>316</v>
      </c>
      <c r="J49" s="288"/>
      <c r="K49" s="13" t="s">
        <v>277</v>
      </c>
      <c r="L49" s="13" t="s">
        <v>278</v>
      </c>
      <c r="M49" s="73" t="s">
        <v>70</v>
      </c>
      <c r="N49" s="84">
        <v>42826</v>
      </c>
      <c r="O49" s="84">
        <v>42855</v>
      </c>
      <c r="P49" s="13" t="s">
        <v>281</v>
      </c>
      <c r="Q49" s="13" t="s">
        <v>88</v>
      </c>
      <c r="R49" s="76">
        <v>0.02</v>
      </c>
      <c r="S49" s="25"/>
      <c r="T49" s="77"/>
      <c r="U49" s="77"/>
      <c r="V49" s="77">
        <v>1</v>
      </c>
      <c r="W49" s="77"/>
      <c r="X49" s="25"/>
      <c r="Y49" s="77"/>
      <c r="Z49" s="77"/>
      <c r="AA49" s="25"/>
      <c r="AB49" s="25"/>
      <c r="AC49" s="25"/>
      <c r="AD49" s="25"/>
      <c r="AE49" s="24" t="s">
        <v>502</v>
      </c>
      <c r="AF49" s="25"/>
      <c r="AG49" s="25">
        <f>+AF49+'Febrero 2017'!AG49</f>
        <v>0</v>
      </c>
      <c r="AH49" s="13"/>
    </row>
    <row r="50" spans="2:34" ht="63.75" x14ac:dyDescent="0.25">
      <c r="B50" s="73" t="s">
        <v>64</v>
      </c>
      <c r="C50" s="73" t="s">
        <v>65</v>
      </c>
      <c r="D50" s="73" t="s">
        <v>66</v>
      </c>
      <c r="E50" s="73" t="s">
        <v>67</v>
      </c>
      <c r="F50" s="73" t="s">
        <v>75</v>
      </c>
      <c r="G50" s="73" t="s">
        <v>314</v>
      </c>
      <c r="H50" s="73" t="s">
        <v>81</v>
      </c>
      <c r="I50" s="73" t="s">
        <v>316</v>
      </c>
      <c r="J50" s="288"/>
      <c r="K50" s="13" t="s">
        <v>279</v>
      </c>
      <c r="L50" s="13" t="s">
        <v>280</v>
      </c>
      <c r="M50" s="73" t="s">
        <v>70</v>
      </c>
      <c r="N50" s="84">
        <v>42840</v>
      </c>
      <c r="O50" s="84">
        <v>43100</v>
      </c>
      <c r="P50" s="13" t="s">
        <v>71</v>
      </c>
      <c r="Q50" s="13" t="s">
        <v>88</v>
      </c>
      <c r="R50" s="76">
        <v>0.02</v>
      </c>
      <c r="S50" s="25"/>
      <c r="T50" s="77"/>
      <c r="U50" s="77"/>
      <c r="V50" s="76">
        <v>0.05</v>
      </c>
      <c r="W50" s="76">
        <v>0.05</v>
      </c>
      <c r="X50" s="25">
        <v>0.1</v>
      </c>
      <c r="Y50" s="76">
        <v>0.1</v>
      </c>
      <c r="Z50" s="76">
        <v>0.2</v>
      </c>
      <c r="AA50" s="25">
        <v>0.2</v>
      </c>
      <c r="AB50" s="76">
        <v>0.1</v>
      </c>
      <c r="AC50" s="76">
        <v>0.1</v>
      </c>
      <c r="AD50" s="25">
        <v>0.1</v>
      </c>
      <c r="AE50" s="24" t="s">
        <v>502</v>
      </c>
      <c r="AF50" s="25"/>
      <c r="AG50" s="25">
        <f>+AF50+'Febrero 2017'!AG50</f>
        <v>0</v>
      </c>
      <c r="AH50" s="85"/>
    </row>
    <row r="51" spans="2:34" ht="63.75" x14ac:dyDescent="0.25">
      <c r="B51" s="73" t="s">
        <v>64</v>
      </c>
      <c r="C51" s="73" t="s">
        <v>65</v>
      </c>
      <c r="D51" s="73" t="s">
        <v>66</v>
      </c>
      <c r="E51" s="73" t="s">
        <v>67</v>
      </c>
      <c r="F51" s="73" t="s">
        <v>75</v>
      </c>
      <c r="G51" s="73" t="s">
        <v>314</v>
      </c>
      <c r="H51" s="73" t="s">
        <v>81</v>
      </c>
      <c r="I51" s="73" t="s">
        <v>316</v>
      </c>
      <c r="J51" s="288"/>
      <c r="K51" s="13" t="s">
        <v>282</v>
      </c>
      <c r="L51" s="13" t="s">
        <v>283</v>
      </c>
      <c r="M51" s="73" t="s">
        <v>70</v>
      </c>
      <c r="N51" s="84">
        <v>42887</v>
      </c>
      <c r="O51" s="84">
        <v>42977</v>
      </c>
      <c r="P51" s="13" t="s">
        <v>281</v>
      </c>
      <c r="Q51" s="13" t="s">
        <v>88</v>
      </c>
      <c r="R51" s="76">
        <v>0.02</v>
      </c>
      <c r="S51" s="25"/>
      <c r="T51" s="76"/>
      <c r="U51" s="76"/>
      <c r="V51" s="76"/>
      <c r="W51" s="76"/>
      <c r="X51" s="25">
        <v>0.2</v>
      </c>
      <c r="Y51" s="76">
        <v>0.3</v>
      </c>
      <c r="Z51" s="76">
        <v>0.5</v>
      </c>
      <c r="AA51" s="25"/>
      <c r="AB51" s="25"/>
      <c r="AC51" s="25"/>
      <c r="AD51" s="25"/>
      <c r="AE51" s="24" t="s">
        <v>502</v>
      </c>
      <c r="AF51" s="25"/>
      <c r="AG51" s="25">
        <f>+AF51+'Febrero 2017'!AG51</f>
        <v>0</v>
      </c>
      <c r="AH51" s="13"/>
    </row>
    <row r="52" spans="2:34" ht="63.75" x14ac:dyDescent="0.25">
      <c r="B52" s="73" t="s">
        <v>64</v>
      </c>
      <c r="C52" s="73" t="s">
        <v>65</v>
      </c>
      <c r="D52" s="73" t="s">
        <v>66</v>
      </c>
      <c r="E52" s="73" t="s">
        <v>67</v>
      </c>
      <c r="F52" s="73" t="s">
        <v>75</v>
      </c>
      <c r="G52" s="73" t="s">
        <v>314</v>
      </c>
      <c r="H52" s="73" t="s">
        <v>81</v>
      </c>
      <c r="I52" s="73" t="s">
        <v>316</v>
      </c>
      <c r="J52" s="288"/>
      <c r="K52" s="13" t="s">
        <v>284</v>
      </c>
      <c r="L52" s="13" t="s">
        <v>276</v>
      </c>
      <c r="M52" s="73" t="s">
        <v>70</v>
      </c>
      <c r="N52" s="84">
        <v>42979</v>
      </c>
      <c r="O52" s="84">
        <v>43039</v>
      </c>
      <c r="P52" s="13" t="s">
        <v>88</v>
      </c>
      <c r="Q52" s="13" t="s">
        <v>88</v>
      </c>
      <c r="R52" s="76">
        <v>0.02</v>
      </c>
      <c r="S52" s="25"/>
      <c r="T52" s="77"/>
      <c r="U52" s="77"/>
      <c r="V52" s="77"/>
      <c r="W52" s="77"/>
      <c r="X52" s="25"/>
      <c r="Y52" s="77"/>
      <c r="Z52" s="77"/>
      <c r="AA52" s="25">
        <v>0.5</v>
      </c>
      <c r="AB52" s="25">
        <v>0.5</v>
      </c>
      <c r="AC52" s="25"/>
      <c r="AD52" s="25"/>
      <c r="AE52" s="24" t="s">
        <v>502</v>
      </c>
      <c r="AF52" s="25"/>
      <c r="AG52" s="25">
        <f>+AF52+'Febrero 2017'!AG52</f>
        <v>0</v>
      </c>
      <c r="AH52" s="13"/>
    </row>
    <row r="53" spans="2:34" ht="63.75" x14ac:dyDescent="0.25">
      <c r="B53" s="73" t="s">
        <v>64</v>
      </c>
      <c r="C53" s="73" t="s">
        <v>65</v>
      </c>
      <c r="D53" s="73" t="s">
        <v>66</v>
      </c>
      <c r="E53" s="73" t="s">
        <v>67</v>
      </c>
      <c r="F53" s="73" t="s">
        <v>75</v>
      </c>
      <c r="G53" s="73" t="s">
        <v>314</v>
      </c>
      <c r="H53" s="73" t="s">
        <v>81</v>
      </c>
      <c r="I53" s="73" t="s">
        <v>316</v>
      </c>
      <c r="J53" s="288"/>
      <c r="K53" s="13" t="s">
        <v>285</v>
      </c>
      <c r="L53" s="13" t="s">
        <v>276</v>
      </c>
      <c r="M53" s="73" t="s">
        <v>70</v>
      </c>
      <c r="N53" s="84">
        <v>42917</v>
      </c>
      <c r="O53" s="84">
        <v>43039</v>
      </c>
      <c r="P53" s="13" t="s">
        <v>88</v>
      </c>
      <c r="Q53" s="13" t="s">
        <v>88</v>
      </c>
      <c r="R53" s="76">
        <v>0.02</v>
      </c>
      <c r="S53" s="25"/>
      <c r="T53" s="77"/>
      <c r="U53" s="77"/>
      <c r="V53" s="77"/>
      <c r="W53" s="77"/>
      <c r="X53" s="25"/>
      <c r="Y53" s="77">
        <v>0.25</v>
      </c>
      <c r="Z53" s="77">
        <v>0.25</v>
      </c>
      <c r="AA53" s="25">
        <v>0.25</v>
      </c>
      <c r="AB53" s="25">
        <v>0.25</v>
      </c>
      <c r="AC53" s="25"/>
      <c r="AD53" s="25"/>
      <c r="AE53" s="24" t="s">
        <v>502</v>
      </c>
      <c r="AF53" s="25"/>
      <c r="AG53" s="25">
        <f>+AF53+'Febrero 2017'!AG53</f>
        <v>0</v>
      </c>
      <c r="AH53" s="13"/>
    </row>
    <row r="54" spans="2:34" ht="63.75" x14ac:dyDescent="0.25">
      <c r="B54" s="73" t="s">
        <v>64</v>
      </c>
      <c r="C54" s="73" t="s">
        <v>65</v>
      </c>
      <c r="D54" s="73" t="s">
        <v>66</v>
      </c>
      <c r="E54" s="73" t="s">
        <v>67</v>
      </c>
      <c r="F54" s="73" t="s">
        <v>75</v>
      </c>
      <c r="G54" s="73" t="s">
        <v>314</v>
      </c>
      <c r="H54" s="73" t="s">
        <v>81</v>
      </c>
      <c r="I54" s="73" t="s">
        <v>316</v>
      </c>
      <c r="J54" s="287" t="s">
        <v>135</v>
      </c>
      <c r="K54" s="13" t="s">
        <v>286</v>
      </c>
      <c r="L54" s="13" t="s">
        <v>276</v>
      </c>
      <c r="M54" s="73" t="s">
        <v>70</v>
      </c>
      <c r="N54" s="84">
        <v>42887</v>
      </c>
      <c r="O54" s="84">
        <v>42947</v>
      </c>
      <c r="P54" s="13" t="s">
        <v>88</v>
      </c>
      <c r="Q54" s="13" t="s">
        <v>88</v>
      </c>
      <c r="R54" s="76">
        <v>0.02</v>
      </c>
      <c r="S54" s="25"/>
      <c r="T54" s="77"/>
      <c r="U54" s="77"/>
      <c r="V54" s="77"/>
      <c r="W54" s="77"/>
      <c r="X54" s="25">
        <v>0.5</v>
      </c>
      <c r="Y54" s="77">
        <v>0.5</v>
      </c>
      <c r="Z54" s="77"/>
      <c r="AA54" s="25"/>
      <c r="AB54" s="76"/>
      <c r="AC54" s="76"/>
      <c r="AD54" s="25"/>
      <c r="AE54" s="24" t="s">
        <v>502</v>
      </c>
      <c r="AF54" s="25"/>
      <c r="AG54" s="25">
        <f>+AF54+'Febrero 2017'!AG54</f>
        <v>0</v>
      </c>
      <c r="AH54" s="13"/>
    </row>
    <row r="55" spans="2:34" ht="63.75" x14ac:dyDescent="0.25">
      <c r="B55" s="73" t="s">
        <v>64</v>
      </c>
      <c r="C55" s="73" t="s">
        <v>65</v>
      </c>
      <c r="D55" s="73" t="s">
        <v>66</v>
      </c>
      <c r="E55" s="73" t="s">
        <v>67</v>
      </c>
      <c r="F55" s="73" t="s">
        <v>75</v>
      </c>
      <c r="G55" s="73" t="s">
        <v>314</v>
      </c>
      <c r="H55" s="73" t="s">
        <v>81</v>
      </c>
      <c r="I55" s="73" t="s">
        <v>316</v>
      </c>
      <c r="J55" s="288"/>
      <c r="K55" s="13" t="s">
        <v>287</v>
      </c>
      <c r="L55" s="13" t="s">
        <v>288</v>
      </c>
      <c r="M55" s="73" t="s">
        <v>70</v>
      </c>
      <c r="N55" s="84">
        <v>42767</v>
      </c>
      <c r="O55" s="84">
        <v>43100</v>
      </c>
      <c r="P55" s="13" t="s">
        <v>88</v>
      </c>
      <c r="Q55" s="13" t="s">
        <v>88</v>
      </c>
      <c r="R55" s="76">
        <v>0.02</v>
      </c>
      <c r="S55" s="25"/>
      <c r="T55" s="76">
        <v>0.09</v>
      </c>
      <c r="U55" s="76">
        <v>0.09</v>
      </c>
      <c r="V55" s="76">
        <v>0.09</v>
      </c>
      <c r="W55" s="76">
        <v>0.09</v>
      </c>
      <c r="X55" s="25">
        <v>0.09</v>
      </c>
      <c r="Y55" s="76">
        <v>0.09</v>
      </c>
      <c r="Z55" s="76">
        <v>0.09</v>
      </c>
      <c r="AA55" s="25">
        <v>0.09</v>
      </c>
      <c r="AB55" s="76">
        <v>0.09</v>
      </c>
      <c r="AC55" s="76">
        <v>0.09</v>
      </c>
      <c r="AD55" s="25">
        <v>0.1</v>
      </c>
      <c r="AE55" s="24" t="s">
        <v>502</v>
      </c>
      <c r="AF55" s="25"/>
      <c r="AG55" s="25">
        <f>+AF55+'Febrero 2017'!AG55</f>
        <v>0.09</v>
      </c>
      <c r="AH55" s="13" t="s">
        <v>527</v>
      </c>
    </row>
    <row r="56" spans="2:34" ht="63.75" x14ac:dyDescent="0.25">
      <c r="B56" s="73" t="s">
        <v>64</v>
      </c>
      <c r="C56" s="73" t="s">
        <v>65</v>
      </c>
      <c r="D56" s="73" t="s">
        <v>66</v>
      </c>
      <c r="E56" s="73" t="s">
        <v>67</v>
      </c>
      <c r="F56" s="73" t="s">
        <v>75</v>
      </c>
      <c r="G56" s="73" t="s">
        <v>314</v>
      </c>
      <c r="H56" s="73" t="s">
        <v>81</v>
      </c>
      <c r="I56" s="73" t="s">
        <v>316</v>
      </c>
      <c r="J56" s="288"/>
      <c r="K56" s="13" t="s">
        <v>289</v>
      </c>
      <c r="L56" s="13" t="s">
        <v>276</v>
      </c>
      <c r="M56" s="73" t="s">
        <v>70</v>
      </c>
      <c r="N56" s="84">
        <v>42736</v>
      </c>
      <c r="O56" s="84">
        <v>43100</v>
      </c>
      <c r="P56" s="13" t="s">
        <v>88</v>
      </c>
      <c r="Q56" s="13" t="s">
        <v>88</v>
      </c>
      <c r="R56" s="76">
        <v>0.02</v>
      </c>
      <c r="S56" s="25">
        <v>0.08</v>
      </c>
      <c r="T56" s="76">
        <v>0.08</v>
      </c>
      <c r="U56" s="76">
        <v>0.08</v>
      </c>
      <c r="V56" s="76">
        <v>0.08</v>
      </c>
      <c r="W56" s="76">
        <v>0.08</v>
      </c>
      <c r="X56" s="25">
        <v>0.08</v>
      </c>
      <c r="Y56" s="76">
        <v>0.08</v>
      </c>
      <c r="Z56" s="76">
        <v>0.08</v>
      </c>
      <c r="AA56" s="25">
        <v>0.08</v>
      </c>
      <c r="AB56" s="76">
        <v>0.08</v>
      </c>
      <c r="AC56" s="76">
        <v>0.08</v>
      </c>
      <c r="AD56" s="25">
        <v>0.12</v>
      </c>
      <c r="AE56" s="24" t="s">
        <v>502</v>
      </c>
      <c r="AF56" s="25">
        <v>0.08</v>
      </c>
      <c r="AG56" s="25">
        <f>+AF56+'Febrero 2017'!AG56</f>
        <v>0.24</v>
      </c>
      <c r="AH56" s="13" t="s">
        <v>528</v>
      </c>
    </row>
    <row r="57" spans="2:34" ht="63.75" x14ac:dyDescent="0.25">
      <c r="B57" s="73" t="s">
        <v>64</v>
      </c>
      <c r="C57" s="73" t="s">
        <v>65</v>
      </c>
      <c r="D57" s="73" t="s">
        <v>66</v>
      </c>
      <c r="E57" s="73" t="s">
        <v>67</v>
      </c>
      <c r="F57" s="73" t="s">
        <v>75</v>
      </c>
      <c r="G57" s="73" t="s">
        <v>314</v>
      </c>
      <c r="H57" s="73" t="s">
        <v>81</v>
      </c>
      <c r="I57" s="73" t="s">
        <v>316</v>
      </c>
      <c r="J57" s="288"/>
      <c r="K57" s="13" t="s">
        <v>290</v>
      </c>
      <c r="L57" s="13" t="s">
        <v>291</v>
      </c>
      <c r="M57" s="73" t="s">
        <v>70</v>
      </c>
      <c r="N57" s="84">
        <v>42736</v>
      </c>
      <c r="O57" s="84">
        <v>43100</v>
      </c>
      <c r="P57" s="13" t="s">
        <v>88</v>
      </c>
      <c r="Q57" s="13" t="s">
        <v>88</v>
      </c>
      <c r="R57" s="76">
        <v>0.02</v>
      </c>
      <c r="S57" s="25">
        <v>0.3</v>
      </c>
      <c r="T57" s="76">
        <v>0.03</v>
      </c>
      <c r="U57" s="76">
        <v>0.03</v>
      </c>
      <c r="V57" s="76">
        <v>0.03</v>
      </c>
      <c r="W57" s="76">
        <v>0.4</v>
      </c>
      <c r="X57" s="25">
        <v>0.03</v>
      </c>
      <c r="Y57" s="76">
        <v>0.03</v>
      </c>
      <c r="Z57" s="76">
        <v>0.03</v>
      </c>
      <c r="AA57" s="25">
        <v>0.03</v>
      </c>
      <c r="AB57" s="76">
        <v>0.03</v>
      </c>
      <c r="AC57" s="76">
        <v>0.03</v>
      </c>
      <c r="AD57" s="25">
        <v>0.03</v>
      </c>
      <c r="AE57" s="24" t="s">
        <v>502</v>
      </c>
      <c r="AF57" s="25">
        <v>0.03</v>
      </c>
      <c r="AG57" s="25">
        <f>+AF57+'Febrero 2017'!AG57</f>
        <v>0.36</v>
      </c>
      <c r="AH57" s="13" t="s">
        <v>529</v>
      </c>
    </row>
    <row r="58" spans="2:34" ht="63.75" x14ac:dyDescent="0.25">
      <c r="B58" s="73" t="s">
        <v>64</v>
      </c>
      <c r="C58" s="73" t="s">
        <v>65</v>
      </c>
      <c r="D58" s="73" t="s">
        <v>66</v>
      </c>
      <c r="E58" s="73" t="s">
        <v>67</v>
      </c>
      <c r="F58" s="73" t="s">
        <v>75</v>
      </c>
      <c r="G58" s="73" t="s">
        <v>314</v>
      </c>
      <c r="H58" s="73" t="s">
        <v>81</v>
      </c>
      <c r="I58" s="73" t="s">
        <v>316</v>
      </c>
      <c r="J58" s="288"/>
      <c r="K58" s="13" t="s">
        <v>292</v>
      </c>
      <c r="L58" s="13" t="s">
        <v>293</v>
      </c>
      <c r="M58" s="73" t="s">
        <v>70</v>
      </c>
      <c r="N58" s="84">
        <v>42736</v>
      </c>
      <c r="O58" s="84">
        <v>42855</v>
      </c>
      <c r="P58" s="13" t="s">
        <v>88</v>
      </c>
      <c r="Q58" s="13" t="s">
        <v>88</v>
      </c>
      <c r="R58" s="76">
        <v>0.03</v>
      </c>
      <c r="S58" s="25">
        <v>0.25</v>
      </c>
      <c r="T58" s="76">
        <v>0.25</v>
      </c>
      <c r="U58" s="76">
        <v>0.25</v>
      </c>
      <c r="V58" s="76">
        <v>0.25</v>
      </c>
      <c r="W58" s="77"/>
      <c r="X58" s="25"/>
      <c r="Y58" s="77"/>
      <c r="Z58" s="77"/>
      <c r="AA58" s="25"/>
      <c r="AB58" s="76"/>
      <c r="AC58" s="76"/>
      <c r="AD58" s="25"/>
      <c r="AE58" s="24" t="s">
        <v>502</v>
      </c>
      <c r="AF58" s="25">
        <v>0.25</v>
      </c>
      <c r="AG58" s="25">
        <f>+AF58+'Febrero 2017'!AG58</f>
        <v>0.75</v>
      </c>
      <c r="AH58" s="13" t="s">
        <v>530</v>
      </c>
    </row>
    <row r="59" spans="2:34" ht="63.75" x14ac:dyDescent="0.25">
      <c r="B59" s="73" t="s">
        <v>64</v>
      </c>
      <c r="C59" s="73" t="s">
        <v>65</v>
      </c>
      <c r="D59" s="73" t="s">
        <v>66</v>
      </c>
      <c r="E59" s="73" t="s">
        <v>67</v>
      </c>
      <c r="F59" s="73" t="s">
        <v>75</v>
      </c>
      <c r="G59" s="73" t="s">
        <v>314</v>
      </c>
      <c r="H59" s="73" t="s">
        <v>81</v>
      </c>
      <c r="I59" s="73" t="s">
        <v>316</v>
      </c>
      <c r="J59" s="288"/>
      <c r="K59" s="13" t="s">
        <v>294</v>
      </c>
      <c r="L59" s="13" t="s">
        <v>295</v>
      </c>
      <c r="M59" s="73" t="s">
        <v>70</v>
      </c>
      <c r="N59" s="84">
        <v>42736</v>
      </c>
      <c r="O59" s="84">
        <v>42794</v>
      </c>
      <c r="P59" s="13" t="s">
        <v>88</v>
      </c>
      <c r="Q59" s="13" t="s">
        <v>88</v>
      </c>
      <c r="R59" s="76">
        <v>0.02</v>
      </c>
      <c r="S59" s="25">
        <v>1</v>
      </c>
      <c r="T59" s="76"/>
      <c r="U59" s="77"/>
      <c r="V59" s="77"/>
      <c r="W59" s="77"/>
      <c r="X59" s="25"/>
      <c r="Y59" s="77"/>
      <c r="Z59" s="77"/>
      <c r="AA59" s="25"/>
      <c r="AB59" s="76"/>
      <c r="AC59" s="76"/>
      <c r="AD59" s="25"/>
      <c r="AE59" s="24" t="s">
        <v>502</v>
      </c>
      <c r="AF59" s="25"/>
      <c r="AG59" s="25">
        <f>+AF59+'Febrero 2017'!AG59</f>
        <v>1</v>
      </c>
      <c r="AH59" s="13"/>
    </row>
    <row r="60" spans="2:34" ht="63.75" x14ac:dyDescent="0.25">
      <c r="B60" s="73" t="s">
        <v>64</v>
      </c>
      <c r="C60" s="73" t="s">
        <v>65</v>
      </c>
      <c r="D60" s="73" t="s">
        <v>66</v>
      </c>
      <c r="E60" s="73" t="s">
        <v>67</v>
      </c>
      <c r="F60" s="73" t="s">
        <v>75</v>
      </c>
      <c r="G60" s="73" t="s">
        <v>314</v>
      </c>
      <c r="H60" s="73" t="s">
        <v>81</v>
      </c>
      <c r="I60" s="73" t="s">
        <v>316</v>
      </c>
      <c r="J60" s="288"/>
      <c r="K60" s="13" t="s">
        <v>296</v>
      </c>
      <c r="L60" s="13" t="s">
        <v>295</v>
      </c>
      <c r="M60" s="73" t="s">
        <v>70</v>
      </c>
      <c r="N60" s="84">
        <v>42917</v>
      </c>
      <c r="O60" s="84">
        <v>42947</v>
      </c>
      <c r="P60" s="13" t="s">
        <v>88</v>
      </c>
      <c r="Q60" s="13" t="s">
        <v>88</v>
      </c>
      <c r="R60" s="76">
        <v>0.02</v>
      </c>
      <c r="S60" s="25"/>
      <c r="T60" s="77"/>
      <c r="U60" s="77"/>
      <c r="V60" s="77"/>
      <c r="W60" s="77"/>
      <c r="X60" s="25"/>
      <c r="Y60" s="77">
        <v>1</v>
      </c>
      <c r="Z60" s="77"/>
      <c r="AA60" s="25"/>
      <c r="AB60" s="76"/>
      <c r="AC60" s="76"/>
      <c r="AD60" s="25"/>
      <c r="AE60" s="24" t="s">
        <v>502</v>
      </c>
      <c r="AF60" s="25"/>
      <c r="AG60" s="25">
        <f>+AF60+'Febrero 2017'!AG60</f>
        <v>0</v>
      </c>
      <c r="AH60" s="13"/>
    </row>
    <row r="61" spans="2:34" ht="63.75" x14ac:dyDescent="0.25">
      <c r="B61" s="73" t="s">
        <v>64</v>
      </c>
      <c r="C61" s="73" t="s">
        <v>65</v>
      </c>
      <c r="D61" s="73" t="s">
        <v>66</v>
      </c>
      <c r="E61" s="73" t="s">
        <v>67</v>
      </c>
      <c r="F61" s="73" t="s">
        <v>75</v>
      </c>
      <c r="G61" s="73" t="s">
        <v>314</v>
      </c>
      <c r="H61" s="73" t="s">
        <v>81</v>
      </c>
      <c r="I61" s="73" t="s">
        <v>316</v>
      </c>
      <c r="J61" s="288"/>
      <c r="K61" s="13" t="s">
        <v>297</v>
      </c>
      <c r="L61" s="13" t="s">
        <v>298</v>
      </c>
      <c r="M61" s="73" t="s">
        <v>70</v>
      </c>
      <c r="N61" s="84">
        <v>42948</v>
      </c>
      <c r="O61" s="84">
        <v>43039</v>
      </c>
      <c r="P61" s="13" t="s">
        <v>88</v>
      </c>
      <c r="Q61" s="13" t="s">
        <v>88</v>
      </c>
      <c r="R61" s="76">
        <v>0.02</v>
      </c>
      <c r="S61" s="25"/>
      <c r="T61" s="77"/>
      <c r="U61" s="77"/>
      <c r="V61" s="77"/>
      <c r="W61" s="77"/>
      <c r="X61" s="25"/>
      <c r="Y61" s="77"/>
      <c r="Z61" s="77">
        <v>0.75</v>
      </c>
      <c r="AA61" s="25"/>
      <c r="AB61" s="76">
        <v>0.25</v>
      </c>
      <c r="AC61" s="76"/>
      <c r="AD61" s="25"/>
      <c r="AE61" s="24" t="s">
        <v>502</v>
      </c>
      <c r="AF61" s="25"/>
      <c r="AG61" s="25">
        <f>+AF61+'Febrero 2017'!AG61</f>
        <v>0</v>
      </c>
      <c r="AH61" s="13"/>
    </row>
    <row r="62" spans="2:34" ht="63.75" x14ac:dyDescent="0.25">
      <c r="B62" s="73" t="s">
        <v>64</v>
      </c>
      <c r="C62" s="73" t="s">
        <v>65</v>
      </c>
      <c r="D62" s="73" t="s">
        <v>66</v>
      </c>
      <c r="E62" s="73" t="s">
        <v>67</v>
      </c>
      <c r="F62" s="73" t="s">
        <v>75</v>
      </c>
      <c r="G62" s="73" t="s">
        <v>314</v>
      </c>
      <c r="H62" s="73" t="s">
        <v>81</v>
      </c>
      <c r="I62" s="73" t="s">
        <v>316</v>
      </c>
      <c r="J62" s="288"/>
      <c r="K62" s="13" t="s">
        <v>299</v>
      </c>
      <c r="L62" s="13" t="s">
        <v>276</v>
      </c>
      <c r="M62" s="73" t="s">
        <v>70</v>
      </c>
      <c r="N62" s="84">
        <v>42917</v>
      </c>
      <c r="O62" s="84">
        <v>43069</v>
      </c>
      <c r="P62" s="13" t="s">
        <v>53</v>
      </c>
      <c r="Q62" s="13" t="s">
        <v>88</v>
      </c>
      <c r="R62" s="76">
        <v>0.02</v>
      </c>
      <c r="S62" s="25"/>
      <c r="T62" s="77"/>
      <c r="U62" s="77"/>
      <c r="V62" s="77"/>
      <c r="W62" s="77"/>
      <c r="X62" s="25"/>
      <c r="Y62" s="76">
        <v>0.5</v>
      </c>
      <c r="Z62" s="77"/>
      <c r="AA62" s="25"/>
      <c r="AB62" s="76"/>
      <c r="AC62" s="76">
        <v>0.5</v>
      </c>
      <c r="AD62" s="25"/>
      <c r="AE62" s="24" t="s">
        <v>502</v>
      </c>
      <c r="AF62" s="25"/>
      <c r="AG62" s="25">
        <f>+AF62+'Febrero 2017'!AG62</f>
        <v>0</v>
      </c>
      <c r="AH62" s="13"/>
    </row>
    <row r="63" spans="2:34" ht="259.5" customHeight="1" x14ac:dyDescent="0.25">
      <c r="B63" s="73" t="s">
        <v>64</v>
      </c>
      <c r="C63" s="73" t="s">
        <v>65</v>
      </c>
      <c r="D63" s="73" t="s">
        <v>66</v>
      </c>
      <c r="E63" s="73" t="s">
        <v>67</v>
      </c>
      <c r="F63" s="73" t="s">
        <v>75</v>
      </c>
      <c r="G63" s="73" t="s">
        <v>314</v>
      </c>
      <c r="H63" s="73" t="s">
        <v>81</v>
      </c>
      <c r="I63" s="73" t="s">
        <v>316</v>
      </c>
      <c r="J63" s="86" t="s">
        <v>136</v>
      </c>
      <c r="K63" s="13" t="s">
        <v>300</v>
      </c>
      <c r="L63" s="13" t="s">
        <v>301</v>
      </c>
      <c r="M63" s="73" t="s">
        <v>70</v>
      </c>
      <c r="N63" s="84">
        <v>42795</v>
      </c>
      <c r="O63" s="84">
        <v>43100</v>
      </c>
      <c r="P63" s="13" t="s">
        <v>88</v>
      </c>
      <c r="Q63" s="13" t="s">
        <v>88</v>
      </c>
      <c r="R63" s="76">
        <v>0.02</v>
      </c>
      <c r="S63" s="25"/>
      <c r="T63" s="77"/>
      <c r="U63" s="77">
        <v>0.25</v>
      </c>
      <c r="V63" s="77"/>
      <c r="W63" s="77"/>
      <c r="X63" s="25">
        <v>0.25</v>
      </c>
      <c r="Y63" s="76"/>
      <c r="Z63" s="77"/>
      <c r="AA63" s="25">
        <v>0.25</v>
      </c>
      <c r="AB63" s="76"/>
      <c r="AC63" s="76"/>
      <c r="AD63" s="25">
        <v>0.25</v>
      </c>
      <c r="AE63" s="24" t="s">
        <v>502</v>
      </c>
      <c r="AF63" s="25">
        <v>0.25</v>
      </c>
      <c r="AG63" s="25">
        <f>+AF63+'Febrero 2017'!AG63</f>
        <v>0.25</v>
      </c>
      <c r="AH63" s="13" t="s">
        <v>531</v>
      </c>
    </row>
    <row r="64" spans="2:34" s="93" customFormat="1" ht="63.75" x14ac:dyDescent="0.25">
      <c r="B64" s="87" t="s">
        <v>64</v>
      </c>
      <c r="C64" s="87" t="s">
        <v>65</v>
      </c>
      <c r="D64" s="87" t="s">
        <v>66</v>
      </c>
      <c r="E64" s="87" t="s">
        <v>67</v>
      </c>
      <c r="F64" s="87" t="s">
        <v>74</v>
      </c>
      <c r="G64" s="87" t="s">
        <v>314</v>
      </c>
      <c r="H64" s="87" t="s">
        <v>81</v>
      </c>
      <c r="I64" s="87" t="s">
        <v>319</v>
      </c>
      <c r="J64" s="87" t="s">
        <v>175</v>
      </c>
      <c r="K64" s="88" t="s">
        <v>406</v>
      </c>
      <c r="L64" s="88" t="s">
        <v>176</v>
      </c>
      <c r="M64" s="87" t="s">
        <v>53</v>
      </c>
      <c r="N64" s="89">
        <v>42857</v>
      </c>
      <c r="O64" s="89">
        <v>43100</v>
      </c>
      <c r="P64" s="88" t="s">
        <v>177</v>
      </c>
      <c r="Q64" s="88" t="s">
        <v>407</v>
      </c>
      <c r="R64" s="90">
        <v>0.02</v>
      </c>
      <c r="S64" s="91"/>
      <c r="T64" s="90"/>
      <c r="U64" s="90"/>
      <c r="V64" s="90"/>
      <c r="W64" s="90">
        <v>0.2</v>
      </c>
      <c r="X64" s="91"/>
      <c r="Y64" s="90">
        <v>0.2</v>
      </c>
      <c r="Z64" s="90"/>
      <c r="AA64" s="91">
        <v>0.2</v>
      </c>
      <c r="AB64" s="90"/>
      <c r="AC64" s="90">
        <v>0.2</v>
      </c>
      <c r="AD64" s="91">
        <v>0.2</v>
      </c>
      <c r="AE64" s="24" t="s">
        <v>502</v>
      </c>
      <c r="AF64" s="91">
        <v>0</v>
      </c>
      <c r="AG64" s="25">
        <f>+AF64+'Febrero 2017'!AG64</f>
        <v>0</v>
      </c>
      <c r="AH64" s="92"/>
    </row>
    <row r="65" spans="2:34" s="93" customFormat="1" ht="63.75" x14ac:dyDescent="0.25">
      <c r="B65" s="87" t="s">
        <v>64</v>
      </c>
      <c r="C65" s="87" t="s">
        <v>65</v>
      </c>
      <c r="D65" s="87" t="s">
        <v>66</v>
      </c>
      <c r="E65" s="87" t="s">
        <v>67</v>
      </c>
      <c r="F65" s="87" t="s">
        <v>68</v>
      </c>
      <c r="G65" s="87" t="s">
        <v>314</v>
      </c>
      <c r="H65" s="87" t="s">
        <v>81</v>
      </c>
      <c r="I65" s="87" t="s">
        <v>319</v>
      </c>
      <c r="J65" s="87" t="s">
        <v>178</v>
      </c>
      <c r="K65" s="88" t="s">
        <v>179</v>
      </c>
      <c r="L65" s="88" t="s">
        <v>408</v>
      </c>
      <c r="M65" s="87" t="s">
        <v>53</v>
      </c>
      <c r="N65" s="89">
        <v>42781</v>
      </c>
      <c r="O65" s="89">
        <v>43100</v>
      </c>
      <c r="P65" s="88" t="s">
        <v>177</v>
      </c>
      <c r="Q65" s="88" t="s">
        <v>180</v>
      </c>
      <c r="R65" s="90">
        <v>0.02</v>
      </c>
      <c r="S65" s="91"/>
      <c r="T65" s="90">
        <v>0.2</v>
      </c>
      <c r="U65" s="90"/>
      <c r="V65" s="90">
        <v>0.2</v>
      </c>
      <c r="W65" s="90"/>
      <c r="X65" s="91"/>
      <c r="Y65" s="90">
        <v>0.2</v>
      </c>
      <c r="Z65" s="90"/>
      <c r="AA65" s="91"/>
      <c r="AB65" s="90">
        <v>0.2</v>
      </c>
      <c r="AC65" s="90"/>
      <c r="AD65" s="91">
        <v>0.2</v>
      </c>
      <c r="AE65" s="24" t="s">
        <v>502</v>
      </c>
      <c r="AF65" s="91">
        <v>0</v>
      </c>
      <c r="AG65" s="25">
        <f>+AF65+'Febrero 2017'!AG65</f>
        <v>0.2</v>
      </c>
      <c r="AH65" s="92"/>
    </row>
    <row r="66" spans="2:34" s="93" customFormat="1" ht="63.75" x14ac:dyDescent="0.25">
      <c r="B66" s="87" t="s">
        <v>64</v>
      </c>
      <c r="C66" s="87" t="s">
        <v>65</v>
      </c>
      <c r="D66" s="87" t="s">
        <v>66</v>
      </c>
      <c r="E66" s="87" t="s">
        <v>67</v>
      </c>
      <c r="F66" s="87" t="s">
        <v>68</v>
      </c>
      <c r="G66" s="87" t="s">
        <v>314</v>
      </c>
      <c r="H66" s="87" t="s">
        <v>81</v>
      </c>
      <c r="I66" s="87" t="s">
        <v>319</v>
      </c>
      <c r="J66" s="87" t="s">
        <v>181</v>
      </c>
      <c r="K66" s="88" t="s">
        <v>320</v>
      </c>
      <c r="L66" s="88" t="s">
        <v>408</v>
      </c>
      <c r="M66" s="87" t="s">
        <v>53</v>
      </c>
      <c r="N66" s="89">
        <v>42781</v>
      </c>
      <c r="O66" s="89">
        <v>43100</v>
      </c>
      <c r="P66" s="88" t="s">
        <v>177</v>
      </c>
      <c r="Q66" s="88" t="s">
        <v>180</v>
      </c>
      <c r="R66" s="90">
        <v>0.02</v>
      </c>
      <c r="S66" s="91"/>
      <c r="T66" s="90">
        <v>0.2</v>
      </c>
      <c r="U66" s="90"/>
      <c r="V66" s="90">
        <v>0.2</v>
      </c>
      <c r="W66" s="90"/>
      <c r="X66" s="91"/>
      <c r="Y66" s="90">
        <v>0.2</v>
      </c>
      <c r="Z66" s="90"/>
      <c r="AA66" s="91"/>
      <c r="AB66" s="90">
        <v>0.2</v>
      </c>
      <c r="AC66" s="90"/>
      <c r="AD66" s="91">
        <v>0.2</v>
      </c>
      <c r="AE66" s="24" t="s">
        <v>502</v>
      </c>
      <c r="AF66" s="91">
        <v>0</v>
      </c>
      <c r="AG66" s="25">
        <f>+AF66+'Febrero 2017'!AG66</f>
        <v>0.2</v>
      </c>
      <c r="AH66" s="92"/>
    </row>
    <row r="67" spans="2:34" s="93" customFormat="1" ht="140.25" customHeight="1" x14ac:dyDescent="0.25">
      <c r="B67" s="87" t="s">
        <v>64</v>
      </c>
      <c r="C67" s="87" t="s">
        <v>65</v>
      </c>
      <c r="D67" s="87" t="s">
        <v>66</v>
      </c>
      <c r="E67" s="87" t="s">
        <v>67</v>
      </c>
      <c r="F67" s="87" t="s">
        <v>74</v>
      </c>
      <c r="G67" s="87" t="s">
        <v>314</v>
      </c>
      <c r="H67" s="87" t="s">
        <v>81</v>
      </c>
      <c r="I67" s="87" t="s">
        <v>319</v>
      </c>
      <c r="J67" s="87" t="s">
        <v>182</v>
      </c>
      <c r="K67" s="88" t="s">
        <v>183</v>
      </c>
      <c r="L67" s="88" t="s">
        <v>409</v>
      </c>
      <c r="M67" s="87" t="s">
        <v>53</v>
      </c>
      <c r="N67" s="89">
        <v>42795</v>
      </c>
      <c r="O67" s="89">
        <v>42978</v>
      </c>
      <c r="P67" s="88" t="s">
        <v>71</v>
      </c>
      <c r="Q67" s="88" t="s">
        <v>180</v>
      </c>
      <c r="R67" s="90">
        <v>0.01</v>
      </c>
      <c r="S67" s="91"/>
      <c r="T67" s="90"/>
      <c r="U67" s="90">
        <v>0.2</v>
      </c>
      <c r="V67" s="90"/>
      <c r="W67" s="90">
        <v>0.3</v>
      </c>
      <c r="X67" s="91"/>
      <c r="Y67" s="90">
        <v>0.3</v>
      </c>
      <c r="Z67" s="90">
        <v>0.2</v>
      </c>
      <c r="AA67" s="91"/>
      <c r="AB67" s="90"/>
      <c r="AC67" s="90"/>
      <c r="AD67" s="91"/>
      <c r="AE67" s="24" t="s">
        <v>502</v>
      </c>
      <c r="AF67" s="91">
        <v>0.2</v>
      </c>
      <c r="AG67" s="25">
        <f>+AF67+'Febrero 2017'!AG67</f>
        <v>0.2</v>
      </c>
      <c r="AH67" s="92" t="s">
        <v>532</v>
      </c>
    </row>
    <row r="68" spans="2:34" s="93" customFormat="1" ht="209.25" customHeight="1" x14ac:dyDescent="0.25">
      <c r="B68" s="87" t="s">
        <v>64</v>
      </c>
      <c r="C68" s="87" t="s">
        <v>65</v>
      </c>
      <c r="D68" s="87" t="s">
        <v>66</v>
      </c>
      <c r="E68" s="87" t="s">
        <v>67</v>
      </c>
      <c r="F68" s="87" t="s">
        <v>68</v>
      </c>
      <c r="G68" s="87" t="s">
        <v>314</v>
      </c>
      <c r="H68" s="87" t="s">
        <v>81</v>
      </c>
      <c r="I68" s="87" t="s">
        <v>321</v>
      </c>
      <c r="J68" s="94" t="s">
        <v>184</v>
      </c>
      <c r="K68" s="88" t="s">
        <v>185</v>
      </c>
      <c r="L68" s="88" t="s">
        <v>186</v>
      </c>
      <c r="M68" s="87" t="s">
        <v>53</v>
      </c>
      <c r="N68" s="89">
        <v>42857</v>
      </c>
      <c r="O68" s="89">
        <v>43100</v>
      </c>
      <c r="P68" s="88" t="s">
        <v>88</v>
      </c>
      <c r="Q68" s="88" t="s">
        <v>88</v>
      </c>
      <c r="R68" s="90">
        <v>0.01</v>
      </c>
      <c r="S68" s="91"/>
      <c r="T68" s="90"/>
      <c r="U68" s="90">
        <v>0.1</v>
      </c>
      <c r="V68" s="90">
        <v>0.1</v>
      </c>
      <c r="W68" s="90">
        <v>0.1</v>
      </c>
      <c r="X68" s="91">
        <v>0.1</v>
      </c>
      <c r="Y68" s="90">
        <v>0.1</v>
      </c>
      <c r="Z68" s="90">
        <v>0.1</v>
      </c>
      <c r="AA68" s="91">
        <v>0.1</v>
      </c>
      <c r="AB68" s="90">
        <v>0.1</v>
      </c>
      <c r="AC68" s="90">
        <v>0.1</v>
      </c>
      <c r="AD68" s="91">
        <v>0.1</v>
      </c>
      <c r="AE68" s="24" t="s">
        <v>502</v>
      </c>
      <c r="AF68" s="91">
        <v>0.1</v>
      </c>
      <c r="AG68" s="25">
        <f>+AF68+'Febrero 2017'!AG68</f>
        <v>0.11</v>
      </c>
      <c r="AH68" s="92" t="s">
        <v>533</v>
      </c>
    </row>
    <row r="69" spans="2:34" s="93" customFormat="1" ht="54.75" customHeight="1" x14ac:dyDescent="0.25">
      <c r="B69" s="87" t="s">
        <v>64</v>
      </c>
      <c r="C69" s="87" t="s">
        <v>65</v>
      </c>
      <c r="D69" s="87" t="s">
        <v>66</v>
      </c>
      <c r="E69" s="87" t="s">
        <v>67</v>
      </c>
      <c r="F69" s="87" t="s">
        <v>68</v>
      </c>
      <c r="G69" s="87" t="s">
        <v>314</v>
      </c>
      <c r="H69" s="87" t="s">
        <v>81</v>
      </c>
      <c r="I69" s="87" t="s">
        <v>321</v>
      </c>
      <c r="J69" s="94" t="s">
        <v>184</v>
      </c>
      <c r="K69" s="88" t="s">
        <v>187</v>
      </c>
      <c r="L69" s="88" t="s">
        <v>188</v>
      </c>
      <c r="M69" s="87" t="s">
        <v>53</v>
      </c>
      <c r="N69" s="89">
        <v>42857</v>
      </c>
      <c r="O69" s="89">
        <v>43100</v>
      </c>
      <c r="P69" s="88" t="s">
        <v>189</v>
      </c>
      <c r="Q69" s="88" t="s">
        <v>88</v>
      </c>
      <c r="R69" s="90">
        <v>0.01</v>
      </c>
      <c r="S69" s="91"/>
      <c r="T69" s="90"/>
      <c r="U69" s="90"/>
      <c r="V69" s="90"/>
      <c r="W69" s="90">
        <v>0.05</v>
      </c>
      <c r="X69" s="91">
        <v>0.08</v>
      </c>
      <c r="Y69" s="90">
        <v>0.1</v>
      </c>
      <c r="Z69" s="90">
        <v>0.14299999999999999</v>
      </c>
      <c r="AA69" s="91">
        <v>0.14599999999999999</v>
      </c>
      <c r="AB69" s="90">
        <v>0.183</v>
      </c>
      <c r="AC69" s="90">
        <v>0.193</v>
      </c>
      <c r="AD69" s="91">
        <v>0.1</v>
      </c>
      <c r="AE69" s="24" t="s">
        <v>502</v>
      </c>
      <c r="AF69" s="91">
        <v>0.05</v>
      </c>
      <c r="AG69" s="25">
        <f>+AF69+'Febrero 2017'!AG69</f>
        <v>6.0000000000000005E-2</v>
      </c>
      <c r="AH69" s="92" t="s">
        <v>534</v>
      </c>
    </row>
    <row r="70" spans="2:34" s="93" customFormat="1" ht="88.5" customHeight="1" x14ac:dyDescent="0.25">
      <c r="B70" s="87" t="s">
        <v>64</v>
      </c>
      <c r="C70" s="87" t="s">
        <v>65</v>
      </c>
      <c r="D70" s="87" t="s">
        <v>66</v>
      </c>
      <c r="E70" s="87" t="s">
        <v>67</v>
      </c>
      <c r="F70" s="87" t="s">
        <v>68</v>
      </c>
      <c r="G70" s="87" t="s">
        <v>314</v>
      </c>
      <c r="H70" s="87" t="s">
        <v>81</v>
      </c>
      <c r="I70" s="87" t="s">
        <v>321</v>
      </c>
      <c r="J70" s="94" t="s">
        <v>190</v>
      </c>
      <c r="K70" s="88" t="s">
        <v>191</v>
      </c>
      <c r="L70" s="88" t="s">
        <v>192</v>
      </c>
      <c r="M70" s="87" t="s">
        <v>53</v>
      </c>
      <c r="N70" s="89">
        <v>42795</v>
      </c>
      <c r="O70" s="89">
        <v>42978</v>
      </c>
      <c r="P70" s="88" t="s">
        <v>88</v>
      </c>
      <c r="Q70" s="88" t="s">
        <v>88</v>
      </c>
      <c r="R70" s="90">
        <v>0.01</v>
      </c>
      <c r="S70" s="91"/>
      <c r="T70" s="90"/>
      <c r="U70" s="90">
        <v>0.05</v>
      </c>
      <c r="V70" s="90">
        <v>0.19</v>
      </c>
      <c r="W70" s="90">
        <v>0.19</v>
      </c>
      <c r="X70" s="91">
        <v>0.19</v>
      </c>
      <c r="Y70" s="90">
        <v>0.19</v>
      </c>
      <c r="Z70" s="90">
        <v>0.19</v>
      </c>
      <c r="AA70" s="91"/>
      <c r="AB70" s="90"/>
      <c r="AC70" s="90"/>
      <c r="AD70" s="91"/>
      <c r="AE70" s="24" t="s">
        <v>502</v>
      </c>
      <c r="AF70" s="91">
        <v>0.05</v>
      </c>
      <c r="AG70" s="25">
        <f>+AF70+'Febrero 2017'!AG70</f>
        <v>0.55000000000000004</v>
      </c>
      <c r="AH70" s="92" t="s">
        <v>535</v>
      </c>
    </row>
    <row r="71" spans="2:34" ht="116.25" customHeight="1" x14ac:dyDescent="0.25">
      <c r="B71" s="73" t="s">
        <v>64</v>
      </c>
      <c r="C71" s="73" t="s">
        <v>65</v>
      </c>
      <c r="D71" s="73" t="s">
        <v>66</v>
      </c>
      <c r="E71" s="73" t="s">
        <v>67</v>
      </c>
      <c r="F71" s="73" t="s">
        <v>72</v>
      </c>
      <c r="G71" s="73" t="s">
        <v>314</v>
      </c>
      <c r="H71" s="73" t="s">
        <v>81</v>
      </c>
      <c r="I71" s="73" t="s">
        <v>316</v>
      </c>
      <c r="J71" s="74" t="s">
        <v>193</v>
      </c>
      <c r="K71" s="13" t="s">
        <v>194</v>
      </c>
      <c r="L71" s="13" t="s">
        <v>195</v>
      </c>
      <c r="M71" s="73" t="s">
        <v>53</v>
      </c>
      <c r="N71" s="84">
        <v>42758</v>
      </c>
      <c r="O71" s="84">
        <v>42825</v>
      </c>
      <c r="P71" s="13" t="s">
        <v>177</v>
      </c>
      <c r="Q71" s="13" t="s">
        <v>88</v>
      </c>
      <c r="R71" s="76">
        <v>0.03</v>
      </c>
      <c r="S71" s="25">
        <v>0.15</v>
      </c>
      <c r="T71" s="76">
        <v>0.45</v>
      </c>
      <c r="U71" s="76">
        <v>0.4</v>
      </c>
      <c r="V71" s="77"/>
      <c r="W71" s="77"/>
      <c r="X71" s="25"/>
      <c r="Y71" s="77"/>
      <c r="Z71" s="77"/>
      <c r="AA71" s="25"/>
      <c r="AB71" s="76"/>
      <c r="AC71" s="76"/>
      <c r="AD71" s="25"/>
      <c r="AE71" s="24" t="s">
        <v>502</v>
      </c>
      <c r="AF71" s="25">
        <v>0.4</v>
      </c>
      <c r="AG71" s="25">
        <f>+AF71+'Febrero 2017'!AG71</f>
        <v>1</v>
      </c>
      <c r="AH71" s="92" t="s">
        <v>536</v>
      </c>
    </row>
    <row r="72" spans="2:34" ht="63.75" x14ac:dyDescent="0.25">
      <c r="B72" s="73" t="s">
        <v>64</v>
      </c>
      <c r="C72" s="73" t="s">
        <v>65</v>
      </c>
      <c r="D72" s="73" t="s">
        <v>66</v>
      </c>
      <c r="E72" s="73" t="s">
        <v>67</v>
      </c>
      <c r="F72" s="73" t="s">
        <v>72</v>
      </c>
      <c r="G72" s="73" t="s">
        <v>314</v>
      </c>
      <c r="H72" s="73" t="s">
        <v>81</v>
      </c>
      <c r="I72" s="73" t="s">
        <v>316</v>
      </c>
      <c r="J72" s="74" t="s">
        <v>196</v>
      </c>
      <c r="K72" s="13" t="s">
        <v>197</v>
      </c>
      <c r="L72" s="13" t="s">
        <v>198</v>
      </c>
      <c r="M72" s="73" t="s">
        <v>53</v>
      </c>
      <c r="N72" s="84">
        <v>42826</v>
      </c>
      <c r="O72" s="84">
        <v>43100</v>
      </c>
      <c r="P72" s="13" t="s">
        <v>199</v>
      </c>
      <c r="Q72" s="13" t="s">
        <v>88</v>
      </c>
      <c r="R72" s="76">
        <v>0.03</v>
      </c>
      <c r="S72" s="25"/>
      <c r="T72" s="76"/>
      <c r="U72" s="76"/>
      <c r="V72" s="76">
        <v>0.05</v>
      </c>
      <c r="W72" s="76">
        <v>0.08</v>
      </c>
      <c r="X72" s="25">
        <v>0.12</v>
      </c>
      <c r="Y72" s="76">
        <v>0.12</v>
      </c>
      <c r="Z72" s="76">
        <v>0.12</v>
      </c>
      <c r="AA72" s="25">
        <v>0.12</v>
      </c>
      <c r="AB72" s="76">
        <v>0.13</v>
      </c>
      <c r="AC72" s="76">
        <v>0.14000000000000001</v>
      </c>
      <c r="AD72" s="25">
        <v>0.12</v>
      </c>
      <c r="AE72" s="24" t="s">
        <v>502</v>
      </c>
      <c r="AF72" s="25"/>
      <c r="AG72" s="25">
        <f>+AF72+'Febrero 2017'!AG72</f>
        <v>0</v>
      </c>
      <c r="AH72" s="92"/>
    </row>
    <row r="73" spans="2:34" ht="63.75" x14ac:dyDescent="0.25">
      <c r="B73" s="73" t="s">
        <v>64</v>
      </c>
      <c r="C73" s="73" t="s">
        <v>65</v>
      </c>
      <c r="D73" s="73" t="s">
        <v>66</v>
      </c>
      <c r="E73" s="73" t="s">
        <v>67</v>
      </c>
      <c r="F73" s="73" t="s">
        <v>68</v>
      </c>
      <c r="G73" s="73" t="s">
        <v>314</v>
      </c>
      <c r="H73" s="73" t="s">
        <v>81</v>
      </c>
      <c r="I73" s="73" t="s">
        <v>316</v>
      </c>
      <c r="J73" s="74" t="s">
        <v>196</v>
      </c>
      <c r="K73" s="13" t="s">
        <v>537</v>
      </c>
      <c r="L73" s="13" t="s">
        <v>201</v>
      </c>
      <c r="M73" s="73" t="s">
        <v>53</v>
      </c>
      <c r="N73" s="84">
        <v>42795</v>
      </c>
      <c r="O73" s="84">
        <v>43069</v>
      </c>
      <c r="P73" s="13" t="s">
        <v>88</v>
      </c>
      <c r="Q73" s="13"/>
      <c r="R73" s="76">
        <v>0.01</v>
      </c>
      <c r="S73" s="25"/>
      <c r="T73" s="76"/>
      <c r="U73" s="76">
        <v>0.05</v>
      </c>
      <c r="V73" s="76">
        <v>0.06</v>
      </c>
      <c r="W73" s="76">
        <v>0.08</v>
      </c>
      <c r="X73" s="25">
        <v>0.12</v>
      </c>
      <c r="Y73" s="76"/>
      <c r="Z73" s="76">
        <v>0.12</v>
      </c>
      <c r="AA73" s="25">
        <v>0.15</v>
      </c>
      <c r="AB73" s="76">
        <v>0.17</v>
      </c>
      <c r="AC73" s="76">
        <v>0.25</v>
      </c>
      <c r="AD73" s="25"/>
      <c r="AE73" s="24" t="s">
        <v>502</v>
      </c>
      <c r="AF73" s="25">
        <v>0.05</v>
      </c>
      <c r="AG73" s="25">
        <f>+AF73+'Febrero 2017'!AG73</f>
        <v>0.05</v>
      </c>
      <c r="AH73" s="92" t="s">
        <v>538</v>
      </c>
    </row>
    <row r="74" spans="2:34" ht="150.75" customHeight="1" x14ac:dyDescent="0.25">
      <c r="B74" s="73" t="s">
        <v>64</v>
      </c>
      <c r="C74" s="73" t="s">
        <v>65</v>
      </c>
      <c r="D74" s="73" t="s">
        <v>66</v>
      </c>
      <c r="E74" s="73" t="s">
        <v>67</v>
      </c>
      <c r="F74" s="73" t="s">
        <v>74</v>
      </c>
      <c r="G74" s="73" t="s">
        <v>314</v>
      </c>
      <c r="H74" s="73" t="s">
        <v>81</v>
      </c>
      <c r="I74" s="73" t="s">
        <v>316</v>
      </c>
      <c r="J74" s="74" t="s">
        <v>202</v>
      </c>
      <c r="K74" s="13" t="s">
        <v>203</v>
      </c>
      <c r="L74" s="13" t="s">
        <v>204</v>
      </c>
      <c r="M74" s="73" t="s">
        <v>53</v>
      </c>
      <c r="N74" s="84">
        <v>42826</v>
      </c>
      <c r="O74" s="84">
        <v>43100</v>
      </c>
      <c r="P74" s="13" t="s">
        <v>189</v>
      </c>
      <c r="Q74" s="13" t="s">
        <v>88</v>
      </c>
      <c r="R74" s="76">
        <v>0.01</v>
      </c>
      <c r="S74" s="25"/>
      <c r="T74" s="77"/>
      <c r="U74" s="77"/>
      <c r="V74" s="76">
        <v>0.11</v>
      </c>
      <c r="W74" s="76">
        <v>0.11</v>
      </c>
      <c r="X74" s="25">
        <v>0.11</v>
      </c>
      <c r="Y74" s="76">
        <v>0.11</v>
      </c>
      <c r="Z74" s="76">
        <v>0.11</v>
      </c>
      <c r="AA74" s="25">
        <v>0.11</v>
      </c>
      <c r="AB74" s="76">
        <v>0.11</v>
      </c>
      <c r="AC74" s="76">
        <v>0.11</v>
      </c>
      <c r="AD74" s="25">
        <v>0.12</v>
      </c>
      <c r="AE74" s="24" t="s">
        <v>502</v>
      </c>
      <c r="AF74" s="25">
        <v>0.01</v>
      </c>
      <c r="AG74" s="25">
        <f>+AF74+'Febrero 2017'!AG74</f>
        <v>0.02</v>
      </c>
      <c r="AH74" s="92"/>
    </row>
    <row r="75" spans="2:34" ht="63.75" x14ac:dyDescent="0.25">
      <c r="B75" s="73" t="s">
        <v>64</v>
      </c>
      <c r="C75" s="73" t="s">
        <v>65</v>
      </c>
      <c r="D75" s="73" t="s">
        <v>66</v>
      </c>
      <c r="E75" s="73" t="s">
        <v>67</v>
      </c>
      <c r="F75" s="73" t="s">
        <v>74</v>
      </c>
      <c r="G75" s="73" t="s">
        <v>314</v>
      </c>
      <c r="H75" s="73" t="s">
        <v>81</v>
      </c>
      <c r="I75" s="73" t="s">
        <v>316</v>
      </c>
      <c r="J75" s="74" t="s">
        <v>202</v>
      </c>
      <c r="K75" s="13" t="s">
        <v>205</v>
      </c>
      <c r="L75" s="13" t="s">
        <v>201</v>
      </c>
      <c r="M75" s="73" t="s">
        <v>53</v>
      </c>
      <c r="N75" s="84">
        <v>42826</v>
      </c>
      <c r="O75" s="84">
        <v>42916</v>
      </c>
      <c r="P75" s="13"/>
      <c r="Q75" s="13"/>
      <c r="R75" s="76">
        <v>0.03</v>
      </c>
      <c r="S75" s="25"/>
      <c r="T75" s="77"/>
      <c r="U75" s="77"/>
      <c r="V75" s="76">
        <v>0.3</v>
      </c>
      <c r="W75" s="76">
        <v>0.3</v>
      </c>
      <c r="X75" s="25">
        <v>0.4</v>
      </c>
      <c r="Y75" s="77"/>
      <c r="Z75" s="77"/>
      <c r="AA75" s="25"/>
      <c r="AB75" s="76"/>
      <c r="AC75" s="76"/>
      <c r="AD75" s="25"/>
      <c r="AE75" s="24" t="s">
        <v>502</v>
      </c>
      <c r="AF75" s="25">
        <v>0.3</v>
      </c>
      <c r="AG75" s="25">
        <f>+AF75+'Febrero 2017'!AG75</f>
        <v>0.31</v>
      </c>
      <c r="AH75" s="92" t="s">
        <v>539</v>
      </c>
    </row>
    <row r="76" spans="2:34" ht="63.75" x14ac:dyDescent="0.25">
      <c r="B76" s="73" t="s">
        <v>64</v>
      </c>
      <c r="C76" s="73" t="s">
        <v>65</v>
      </c>
      <c r="D76" s="73" t="s">
        <v>66</v>
      </c>
      <c r="E76" s="73" t="s">
        <v>67</v>
      </c>
      <c r="F76" s="73" t="s">
        <v>74</v>
      </c>
      <c r="G76" s="73" t="s">
        <v>314</v>
      </c>
      <c r="H76" s="73" t="s">
        <v>81</v>
      </c>
      <c r="I76" s="73" t="s">
        <v>316</v>
      </c>
      <c r="J76" s="74" t="s">
        <v>202</v>
      </c>
      <c r="K76" s="13" t="s">
        <v>206</v>
      </c>
      <c r="L76" s="13" t="s">
        <v>207</v>
      </c>
      <c r="M76" s="73" t="s">
        <v>53</v>
      </c>
      <c r="N76" s="84">
        <v>42917</v>
      </c>
      <c r="O76" s="84">
        <v>43100</v>
      </c>
      <c r="P76" s="13"/>
      <c r="Q76" s="13"/>
      <c r="R76" s="76">
        <v>0.02</v>
      </c>
      <c r="S76" s="25"/>
      <c r="T76" s="77"/>
      <c r="U76" s="77"/>
      <c r="V76" s="77"/>
      <c r="W76" s="77"/>
      <c r="X76" s="25"/>
      <c r="Y76" s="76">
        <v>0.16</v>
      </c>
      <c r="Z76" s="76">
        <v>0.17</v>
      </c>
      <c r="AA76" s="25">
        <v>0.16</v>
      </c>
      <c r="AB76" s="76">
        <v>0.17</v>
      </c>
      <c r="AC76" s="76">
        <v>0.17</v>
      </c>
      <c r="AD76" s="25">
        <v>0.17</v>
      </c>
      <c r="AE76" s="24" t="s">
        <v>502</v>
      </c>
      <c r="AF76" s="25">
        <v>0.01</v>
      </c>
      <c r="AG76" s="25">
        <f>+AF76+'Febrero 2017'!AG76</f>
        <v>0.02</v>
      </c>
      <c r="AH76" s="92" t="s">
        <v>540</v>
      </c>
    </row>
    <row r="77" spans="2:34" ht="63.75" x14ac:dyDescent="0.25">
      <c r="B77" s="73" t="s">
        <v>64</v>
      </c>
      <c r="C77" s="73" t="s">
        <v>65</v>
      </c>
      <c r="D77" s="73" t="s">
        <v>66</v>
      </c>
      <c r="E77" s="73" t="s">
        <v>67</v>
      </c>
      <c r="F77" s="73" t="s">
        <v>68</v>
      </c>
      <c r="G77" s="73" t="s">
        <v>314</v>
      </c>
      <c r="H77" s="73" t="s">
        <v>81</v>
      </c>
      <c r="I77" s="140" t="s">
        <v>316</v>
      </c>
      <c r="J77" s="74" t="s">
        <v>208</v>
      </c>
      <c r="K77" s="13" t="s">
        <v>211</v>
      </c>
      <c r="L77" s="13" t="s">
        <v>209</v>
      </c>
      <c r="M77" s="73" t="s">
        <v>53</v>
      </c>
      <c r="N77" s="84">
        <v>42736</v>
      </c>
      <c r="O77" s="84">
        <v>43099</v>
      </c>
      <c r="P77" s="13" t="s">
        <v>212</v>
      </c>
      <c r="Q77" s="13" t="s">
        <v>88</v>
      </c>
      <c r="R77" s="76">
        <v>0.02</v>
      </c>
      <c r="S77" s="25">
        <v>0.08</v>
      </c>
      <c r="T77" s="76">
        <v>0.08</v>
      </c>
      <c r="U77" s="76">
        <v>0.08</v>
      </c>
      <c r="V77" s="76">
        <v>0.09</v>
      </c>
      <c r="W77" s="76">
        <v>0.08</v>
      </c>
      <c r="X77" s="25">
        <v>0.08</v>
      </c>
      <c r="Y77" s="76">
        <v>0.08</v>
      </c>
      <c r="Z77" s="76">
        <v>0.09</v>
      </c>
      <c r="AA77" s="25">
        <v>0.08</v>
      </c>
      <c r="AB77" s="76">
        <v>0.09</v>
      </c>
      <c r="AC77" s="76">
        <v>0.08</v>
      </c>
      <c r="AD77" s="25">
        <v>0.09</v>
      </c>
      <c r="AE77" s="24" t="s">
        <v>502</v>
      </c>
      <c r="AF77" s="76">
        <v>0.08</v>
      </c>
      <c r="AG77" s="25">
        <f>+AF77+'Febrero 2017'!AG77</f>
        <v>0.65999999999999992</v>
      </c>
      <c r="AH77" s="92" t="s">
        <v>541</v>
      </c>
    </row>
    <row r="78" spans="2:34" ht="49.5" customHeight="1" x14ac:dyDescent="0.25">
      <c r="B78" s="73" t="s">
        <v>64</v>
      </c>
      <c r="C78" s="73" t="s">
        <v>65</v>
      </c>
      <c r="D78" s="73" t="s">
        <v>66</v>
      </c>
      <c r="E78" s="73" t="s">
        <v>67</v>
      </c>
      <c r="F78" s="73" t="s">
        <v>68</v>
      </c>
      <c r="G78" s="73" t="s">
        <v>314</v>
      </c>
      <c r="H78" s="73" t="s">
        <v>81</v>
      </c>
      <c r="I78" s="140" t="s">
        <v>316</v>
      </c>
      <c r="J78" s="74" t="s">
        <v>208</v>
      </c>
      <c r="K78" s="13" t="s">
        <v>210</v>
      </c>
      <c r="L78" s="13"/>
      <c r="M78" s="73" t="s">
        <v>53</v>
      </c>
      <c r="N78" s="84">
        <v>42736</v>
      </c>
      <c r="O78" s="84">
        <v>42916</v>
      </c>
      <c r="P78" s="13" t="s">
        <v>177</v>
      </c>
      <c r="Q78" s="13"/>
      <c r="R78" s="76">
        <v>0.02</v>
      </c>
      <c r="S78" s="25">
        <v>0.17</v>
      </c>
      <c r="T78" s="77">
        <v>0.16</v>
      </c>
      <c r="U78" s="77">
        <v>0.17</v>
      </c>
      <c r="V78" s="77">
        <v>0.17</v>
      </c>
      <c r="W78" s="77">
        <v>0.16</v>
      </c>
      <c r="X78" s="25">
        <v>0.17</v>
      </c>
      <c r="Y78" s="77"/>
      <c r="Z78" s="77"/>
      <c r="AA78" s="25"/>
      <c r="AB78" s="76"/>
      <c r="AC78" s="76"/>
      <c r="AD78" s="25"/>
      <c r="AE78" s="24" t="s">
        <v>502</v>
      </c>
      <c r="AF78" s="76">
        <v>0.17</v>
      </c>
      <c r="AG78" s="25">
        <f>+AF78+'Febrero 2017'!AG78</f>
        <v>0.5</v>
      </c>
      <c r="AH78" s="92" t="s">
        <v>542</v>
      </c>
    </row>
    <row r="79" spans="2:34" ht="66.75" customHeight="1" x14ac:dyDescent="0.2">
      <c r="B79" s="73" t="s">
        <v>64</v>
      </c>
      <c r="C79" s="73" t="s">
        <v>65</v>
      </c>
      <c r="D79" s="73" t="s">
        <v>66</v>
      </c>
      <c r="E79" s="73" t="s">
        <v>67</v>
      </c>
      <c r="F79" s="73" t="s">
        <v>68</v>
      </c>
      <c r="G79" s="73" t="s">
        <v>314</v>
      </c>
      <c r="H79" s="73" t="s">
        <v>81</v>
      </c>
      <c r="I79" s="140" t="s">
        <v>678</v>
      </c>
      <c r="J79" s="95" t="s">
        <v>433</v>
      </c>
      <c r="K79" s="15" t="s">
        <v>341</v>
      </c>
      <c r="L79" s="15" t="s">
        <v>342</v>
      </c>
      <c r="M79" s="74" t="s">
        <v>45</v>
      </c>
      <c r="N79" s="75" t="s">
        <v>343</v>
      </c>
      <c r="O79" s="75" t="s">
        <v>344</v>
      </c>
      <c r="P79" s="15" t="s">
        <v>345</v>
      </c>
      <c r="Q79" s="15" t="s">
        <v>478</v>
      </c>
      <c r="R79" s="76">
        <v>0.03</v>
      </c>
      <c r="S79" s="25"/>
      <c r="T79" s="77"/>
      <c r="U79" s="77"/>
      <c r="V79" s="77">
        <v>0.2</v>
      </c>
      <c r="W79" s="77"/>
      <c r="X79" s="25"/>
      <c r="Y79" s="77">
        <v>0.2</v>
      </c>
      <c r="Z79" s="77"/>
      <c r="AA79" s="25"/>
      <c r="AB79" s="76"/>
      <c r="AC79" s="76"/>
      <c r="AD79" s="25">
        <v>0.6</v>
      </c>
      <c r="AE79" s="24" t="s">
        <v>502</v>
      </c>
      <c r="AF79" s="25">
        <v>0.05</v>
      </c>
      <c r="AG79" s="25">
        <f>+AF79+'Febrero 2017'!AG79</f>
        <v>0.05</v>
      </c>
      <c r="AH79" s="13" t="s">
        <v>543</v>
      </c>
    </row>
    <row r="80" spans="2:34" ht="318.75" x14ac:dyDescent="0.25">
      <c r="B80" s="73" t="s">
        <v>64</v>
      </c>
      <c r="C80" s="73" t="s">
        <v>65</v>
      </c>
      <c r="D80" s="73" t="s">
        <v>66</v>
      </c>
      <c r="E80" s="73" t="s">
        <v>67</v>
      </c>
      <c r="F80" s="73" t="s">
        <v>68</v>
      </c>
      <c r="G80" s="73" t="s">
        <v>314</v>
      </c>
      <c r="H80" s="73" t="s">
        <v>81</v>
      </c>
      <c r="I80" s="140" t="s">
        <v>678</v>
      </c>
      <c r="J80" s="289" t="s">
        <v>348</v>
      </c>
      <c r="K80" s="15" t="s">
        <v>349</v>
      </c>
      <c r="L80" s="15" t="s">
        <v>350</v>
      </c>
      <c r="M80" s="73" t="s">
        <v>45</v>
      </c>
      <c r="N80" s="84">
        <v>42801</v>
      </c>
      <c r="O80" s="84">
        <v>43100</v>
      </c>
      <c r="P80" s="13" t="s">
        <v>177</v>
      </c>
      <c r="Q80" s="13" t="s">
        <v>88</v>
      </c>
      <c r="R80" s="76">
        <v>0.03</v>
      </c>
      <c r="S80" s="25"/>
      <c r="T80" s="77"/>
      <c r="U80" s="77">
        <v>0.1</v>
      </c>
      <c r="V80" s="77">
        <v>0.1</v>
      </c>
      <c r="W80" s="77">
        <v>0.1</v>
      </c>
      <c r="X80" s="25">
        <v>0.1</v>
      </c>
      <c r="Y80" s="77">
        <v>0.1</v>
      </c>
      <c r="Z80" s="77">
        <v>0.1</v>
      </c>
      <c r="AA80" s="25">
        <v>0.1</v>
      </c>
      <c r="AB80" s="76">
        <v>0.1</v>
      </c>
      <c r="AC80" s="76">
        <v>0.1</v>
      </c>
      <c r="AD80" s="25">
        <v>0.1</v>
      </c>
      <c r="AE80" s="24" t="s">
        <v>502</v>
      </c>
      <c r="AF80" s="25">
        <v>0.1</v>
      </c>
      <c r="AG80" s="25">
        <f>+AF80+'Febrero 2017'!AG80</f>
        <v>0.1</v>
      </c>
      <c r="AH80" s="13" t="s">
        <v>544</v>
      </c>
    </row>
    <row r="81" spans="2:34" ht="63.75" x14ac:dyDescent="0.25">
      <c r="B81" s="73" t="s">
        <v>64</v>
      </c>
      <c r="C81" s="73" t="s">
        <v>65</v>
      </c>
      <c r="D81" s="73" t="s">
        <v>66</v>
      </c>
      <c r="E81" s="73" t="s">
        <v>67</v>
      </c>
      <c r="F81" s="73" t="s">
        <v>68</v>
      </c>
      <c r="G81" s="73" t="s">
        <v>314</v>
      </c>
      <c r="H81" s="73" t="s">
        <v>81</v>
      </c>
      <c r="I81" s="140" t="s">
        <v>678</v>
      </c>
      <c r="J81" s="290"/>
      <c r="K81" s="15" t="s">
        <v>121</v>
      </c>
      <c r="L81" s="15" t="s">
        <v>352</v>
      </c>
      <c r="M81" s="73" t="s">
        <v>45</v>
      </c>
      <c r="N81" s="84">
        <v>42801</v>
      </c>
      <c r="O81" s="84">
        <v>43100</v>
      </c>
      <c r="P81" s="13" t="s">
        <v>177</v>
      </c>
      <c r="Q81" s="13" t="s">
        <v>88</v>
      </c>
      <c r="R81" s="76">
        <v>0.02</v>
      </c>
      <c r="S81" s="25"/>
      <c r="T81" s="77"/>
      <c r="U81" s="77"/>
      <c r="V81" s="77"/>
      <c r="W81" s="77"/>
      <c r="X81" s="25">
        <v>0.5</v>
      </c>
      <c r="Y81" s="77"/>
      <c r="Z81" s="77"/>
      <c r="AA81" s="25"/>
      <c r="AB81" s="76"/>
      <c r="AC81" s="76"/>
      <c r="AD81" s="25">
        <v>0.5</v>
      </c>
      <c r="AE81" s="24" t="s">
        <v>502</v>
      </c>
      <c r="AF81" s="25">
        <v>0.08</v>
      </c>
      <c r="AG81" s="25">
        <f>+AF81+'Febrero 2017'!AG81</f>
        <v>0.16</v>
      </c>
      <c r="AH81" s="13" t="s">
        <v>545</v>
      </c>
    </row>
    <row r="82" spans="2:34" ht="129.75" customHeight="1" x14ac:dyDescent="0.25">
      <c r="B82" s="73" t="s">
        <v>64</v>
      </c>
      <c r="C82" s="73" t="s">
        <v>65</v>
      </c>
      <c r="D82" s="73" t="s">
        <v>66</v>
      </c>
      <c r="E82" s="73" t="s">
        <v>67</v>
      </c>
      <c r="F82" s="73" t="s">
        <v>68</v>
      </c>
      <c r="G82" s="73" t="s">
        <v>314</v>
      </c>
      <c r="H82" s="73" t="s">
        <v>81</v>
      </c>
      <c r="I82" s="140" t="s">
        <v>678</v>
      </c>
      <c r="J82" s="96" t="s">
        <v>123</v>
      </c>
      <c r="K82" s="13" t="s">
        <v>122</v>
      </c>
      <c r="L82" s="13"/>
      <c r="M82" s="73" t="s">
        <v>45</v>
      </c>
      <c r="N82" s="84">
        <v>42767</v>
      </c>
      <c r="O82" s="84">
        <v>43100</v>
      </c>
      <c r="P82" s="13" t="s">
        <v>354</v>
      </c>
      <c r="Q82" s="13" t="s">
        <v>355</v>
      </c>
      <c r="R82" s="76">
        <v>0.02</v>
      </c>
      <c r="S82" s="25"/>
      <c r="T82" s="77"/>
      <c r="U82" s="77"/>
      <c r="V82" s="77">
        <v>0.35</v>
      </c>
      <c r="W82" s="77"/>
      <c r="X82" s="25"/>
      <c r="Y82" s="77"/>
      <c r="Z82" s="77">
        <v>0.35</v>
      </c>
      <c r="AA82" s="25"/>
      <c r="AB82" s="76"/>
      <c r="AC82" s="76"/>
      <c r="AD82" s="25">
        <v>0.3</v>
      </c>
      <c r="AE82" s="24" t="s">
        <v>502</v>
      </c>
      <c r="AF82" s="25">
        <v>0.09</v>
      </c>
      <c r="AG82" s="25">
        <f>+AF82+'Febrero 2017'!AG82</f>
        <v>0.18</v>
      </c>
      <c r="AH82" s="13" t="s">
        <v>546</v>
      </c>
    </row>
    <row r="83" spans="2:34" ht="63.75" x14ac:dyDescent="0.25">
      <c r="B83" s="73" t="s">
        <v>64</v>
      </c>
      <c r="C83" s="73" t="s">
        <v>65</v>
      </c>
      <c r="D83" s="73" t="s">
        <v>66</v>
      </c>
      <c r="E83" s="73" t="s">
        <v>67</v>
      </c>
      <c r="F83" s="73" t="s">
        <v>74</v>
      </c>
      <c r="G83" s="73" t="s">
        <v>313</v>
      </c>
      <c r="H83" s="73" t="s">
        <v>81</v>
      </c>
      <c r="I83" s="73" t="s">
        <v>318</v>
      </c>
      <c r="J83" s="289" t="s">
        <v>76</v>
      </c>
      <c r="K83" s="13" t="s">
        <v>77</v>
      </c>
      <c r="L83" s="13"/>
      <c r="M83" s="73" t="s">
        <v>71</v>
      </c>
      <c r="N83" s="84">
        <v>42767</v>
      </c>
      <c r="O83" s="84">
        <v>42978</v>
      </c>
      <c r="P83" s="13" t="s">
        <v>78</v>
      </c>
      <c r="Q83" s="13" t="s">
        <v>79</v>
      </c>
      <c r="R83" s="76">
        <v>0.02</v>
      </c>
      <c r="S83" s="25"/>
      <c r="T83" s="76">
        <v>0.15</v>
      </c>
      <c r="U83" s="76">
        <v>0.15</v>
      </c>
      <c r="V83" s="76">
        <v>0.15</v>
      </c>
      <c r="W83" s="76">
        <v>0.15</v>
      </c>
      <c r="X83" s="25">
        <v>0.2</v>
      </c>
      <c r="Y83" s="76">
        <v>0.1</v>
      </c>
      <c r="Z83" s="76">
        <v>0.1</v>
      </c>
      <c r="AA83" s="25"/>
      <c r="AB83" s="76"/>
      <c r="AC83" s="76"/>
      <c r="AD83" s="25"/>
      <c r="AE83" s="24" t="s">
        <v>502</v>
      </c>
      <c r="AF83" s="25">
        <v>0.1</v>
      </c>
      <c r="AG83" s="25">
        <f>+AF83+'Febrero 2017'!AG83</f>
        <v>0.2</v>
      </c>
      <c r="AH83" s="13" t="s">
        <v>547</v>
      </c>
    </row>
    <row r="84" spans="2:34" ht="63.75" x14ac:dyDescent="0.25">
      <c r="B84" s="73" t="s">
        <v>64</v>
      </c>
      <c r="C84" s="73" t="s">
        <v>65</v>
      </c>
      <c r="D84" s="73" t="s">
        <v>66</v>
      </c>
      <c r="E84" s="73" t="s">
        <v>67</v>
      </c>
      <c r="F84" s="73" t="s">
        <v>74</v>
      </c>
      <c r="G84" s="73" t="s">
        <v>313</v>
      </c>
      <c r="H84" s="73" t="s">
        <v>81</v>
      </c>
      <c r="I84" s="73" t="s">
        <v>318</v>
      </c>
      <c r="J84" s="290"/>
      <c r="K84" s="13" t="s">
        <v>80</v>
      </c>
      <c r="L84" s="13"/>
      <c r="M84" s="73" t="s">
        <v>71</v>
      </c>
      <c r="N84" s="84">
        <v>42795</v>
      </c>
      <c r="O84" s="84">
        <v>43008</v>
      </c>
      <c r="P84" s="13" t="s">
        <v>78</v>
      </c>
      <c r="Q84" s="13" t="s">
        <v>79</v>
      </c>
      <c r="R84" s="76">
        <v>0.02</v>
      </c>
      <c r="S84" s="25"/>
      <c r="T84" s="77"/>
      <c r="U84" s="76">
        <v>0.05</v>
      </c>
      <c r="V84" s="76">
        <v>0.1</v>
      </c>
      <c r="W84" s="76">
        <v>0.2</v>
      </c>
      <c r="X84" s="25">
        <v>0.3</v>
      </c>
      <c r="Y84" s="76">
        <v>0.2</v>
      </c>
      <c r="Z84" s="76">
        <v>0.1</v>
      </c>
      <c r="AA84" s="25">
        <v>0.05</v>
      </c>
      <c r="AB84" s="76"/>
      <c r="AC84" s="76"/>
      <c r="AD84" s="25"/>
      <c r="AE84" s="24" t="s">
        <v>502</v>
      </c>
      <c r="AF84" s="25">
        <v>0.05</v>
      </c>
      <c r="AG84" s="25">
        <f>+AF84+'Febrero 2017'!AG84</f>
        <v>0.05</v>
      </c>
      <c r="AH84" s="13" t="s">
        <v>548</v>
      </c>
    </row>
    <row r="85" spans="2:34" ht="63.75" x14ac:dyDescent="0.25">
      <c r="B85" s="73" t="s">
        <v>64</v>
      </c>
      <c r="C85" s="73" t="s">
        <v>65</v>
      </c>
      <c r="D85" s="73" t="s">
        <v>66</v>
      </c>
      <c r="E85" s="73" t="s">
        <v>67</v>
      </c>
      <c r="F85" s="73" t="s">
        <v>74</v>
      </c>
      <c r="G85" s="73" t="s">
        <v>313</v>
      </c>
      <c r="H85" s="73" t="s">
        <v>81</v>
      </c>
      <c r="I85" s="73" t="s">
        <v>318</v>
      </c>
      <c r="J85" s="289" t="s">
        <v>81</v>
      </c>
      <c r="K85" s="13" t="s">
        <v>337</v>
      </c>
      <c r="L85" s="13"/>
      <c r="M85" s="73" t="s">
        <v>71</v>
      </c>
      <c r="N85" s="84">
        <v>42840</v>
      </c>
      <c r="O85" s="84">
        <v>43100</v>
      </c>
      <c r="P85" s="13" t="s">
        <v>87</v>
      </c>
      <c r="Q85" s="13" t="s">
        <v>88</v>
      </c>
      <c r="R85" s="76">
        <v>0.02</v>
      </c>
      <c r="S85" s="25"/>
      <c r="T85" s="77"/>
      <c r="U85" s="77"/>
      <c r="V85" s="76">
        <v>0.05</v>
      </c>
      <c r="W85" s="76">
        <v>0.05</v>
      </c>
      <c r="X85" s="25">
        <v>0.1</v>
      </c>
      <c r="Y85" s="76">
        <v>0.1</v>
      </c>
      <c r="Z85" s="76">
        <v>0.2</v>
      </c>
      <c r="AA85" s="25">
        <v>0.2</v>
      </c>
      <c r="AB85" s="76">
        <v>0.1</v>
      </c>
      <c r="AC85" s="76">
        <v>0.1</v>
      </c>
      <c r="AD85" s="25">
        <v>0.1</v>
      </c>
      <c r="AE85" s="24" t="s">
        <v>502</v>
      </c>
      <c r="AF85" s="25"/>
      <c r="AG85" s="25">
        <f>+AF85+'Febrero 2017'!AG85</f>
        <v>0</v>
      </c>
      <c r="AH85" s="13"/>
    </row>
    <row r="86" spans="2:34" ht="63.75" x14ac:dyDescent="0.25">
      <c r="B86" s="73" t="s">
        <v>64</v>
      </c>
      <c r="C86" s="73" t="s">
        <v>65</v>
      </c>
      <c r="D86" s="73" t="s">
        <v>66</v>
      </c>
      <c r="E86" s="73" t="s">
        <v>67</v>
      </c>
      <c r="F86" s="73" t="s">
        <v>74</v>
      </c>
      <c r="G86" s="73" t="s">
        <v>313</v>
      </c>
      <c r="H86" s="73" t="s">
        <v>81</v>
      </c>
      <c r="I86" s="73" t="s">
        <v>316</v>
      </c>
      <c r="J86" s="291"/>
      <c r="K86" s="13" t="s">
        <v>82</v>
      </c>
      <c r="L86" s="13"/>
      <c r="M86" s="73" t="s">
        <v>71</v>
      </c>
      <c r="N86" s="84">
        <v>42781</v>
      </c>
      <c r="O86" s="84">
        <v>43069</v>
      </c>
      <c r="P86" s="13" t="s">
        <v>89</v>
      </c>
      <c r="Q86" s="13" t="s">
        <v>88</v>
      </c>
      <c r="R86" s="76">
        <v>0.03</v>
      </c>
      <c r="S86" s="25"/>
      <c r="T86" s="77">
        <v>0.05</v>
      </c>
      <c r="U86" s="77">
        <v>0.1</v>
      </c>
      <c r="V86" s="77">
        <v>0.15</v>
      </c>
      <c r="W86" s="77">
        <v>0.15</v>
      </c>
      <c r="X86" s="25">
        <v>0.1</v>
      </c>
      <c r="Y86" s="77">
        <v>0.2</v>
      </c>
      <c r="Z86" s="77">
        <v>0.1</v>
      </c>
      <c r="AA86" s="25">
        <v>0.1</v>
      </c>
      <c r="AB86" s="76">
        <v>0.05</v>
      </c>
      <c r="AC86" s="76"/>
      <c r="AD86" s="25"/>
      <c r="AE86" s="24" t="s">
        <v>502</v>
      </c>
      <c r="AF86" s="27">
        <v>0.08</v>
      </c>
      <c r="AG86" s="25">
        <f>+AF86+'Febrero 2017'!AG86</f>
        <v>0.13</v>
      </c>
      <c r="AH86" s="30" t="s">
        <v>549</v>
      </c>
    </row>
    <row r="87" spans="2:34" ht="63.75" x14ac:dyDescent="0.25">
      <c r="B87" s="73" t="s">
        <v>64</v>
      </c>
      <c r="C87" s="73" t="s">
        <v>65</v>
      </c>
      <c r="D87" s="73" t="s">
        <v>66</v>
      </c>
      <c r="E87" s="73" t="s">
        <v>67</v>
      </c>
      <c r="F87" s="73" t="s">
        <v>74</v>
      </c>
      <c r="G87" s="73" t="s">
        <v>313</v>
      </c>
      <c r="H87" s="73" t="s">
        <v>81</v>
      </c>
      <c r="I87" s="73" t="s">
        <v>317</v>
      </c>
      <c r="J87" s="291"/>
      <c r="K87" s="13" t="s">
        <v>83</v>
      </c>
      <c r="L87" s="13"/>
      <c r="M87" s="73" t="s">
        <v>71</v>
      </c>
      <c r="N87" s="84">
        <v>42745</v>
      </c>
      <c r="O87" s="84">
        <v>42916</v>
      </c>
      <c r="P87" s="13" t="s">
        <v>89</v>
      </c>
      <c r="Q87" s="13" t="s">
        <v>88</v>
      </c>
      <c r="R87" s="76">
        <v>0.03</v>
      </c>
      <c r="S87" s="25">
        <v>0.2</v>
      </c>
      <c r="T87" s="77">
        <v>0.2</v>
      </c>
      <c r="U87" s="77">
        <v>0.15</v>
      </c>
      <c r="V87" s="77">
        <v>0.15</v>
      </c>
      <c r="W87" s="77">
        <v>0.2</v>
      </c>
      <c r="X87" s="25">
        <v>0.1</v>
      </c>
      <c r="Y87" s="77"/>
      <c r="Z87" s="77"/>
      <c r="AA87" s="25"/>
      <c r="AB87" s="76"/>
      <c r="AC87" s="76"/>
      <c r="AD87" s="25"/>
      <c r="AE87" s="24" t="s">
        <v>502</v>
      </c>
      <c r="AF87" s="25">
        <v>0.2</v>
      </c>
      <c r="AG87" s="25">
        <f>+AF87+'Febrero 2017'!AG87</f>
        <v>0.35000000000000003</v>
      </c>
      <c r="AH87" s="30" t="s">
        <v>615</v>
      </c>
    </row>
    <row r="88" spans="2:34" ht="99.75" customHeight="1" x14ac:dyDescent="0.25">
      <c r="B88" s="73"/>
      <c r="C88" s="73"/>
      <c r="D88" s="73"/>
      <c r="E88" s="73"/>
      <c r="F88" s="73"/>
      <c r="G88" s="73"/>
      <c r="H88" s="73"/>
      <c r="I88" s="140" t="s">
        <v>317</v>
      </c>
      <c r="J88" s="291"/>
      <c r="K88" s="13" t="s">
        <v>84</v>
      </c>
      <c r="L88" s="13"/>
      <c r="M88" s="73" t="s">
        <v>71</v>
      </c>
      <c r="N88" s="76">
        <v>42767</v>
      </c>
      <c r="O88" s="25">
        <v>43069</v>
      </c>
      <c r="P88" s="77" t="s">
        <v>90</v>
      </c>
      <c r="Q88" s="77" t="s">
        <v>88</v>
      </c>
      <c r="R88" s="76">
        <v>0.01</v>
      </c>
      <c r="S88" s="77"/>
      <c r="T88" s="25">
        <v>0.05</v>
      </c>
      <c r="U88" s="77">
        <v>0.1</v>
      </c>
      <c r="V88" s="77">
        <v>0.1</v>
      </c>
      <c r="W88" s="25">
        <v>0.1</v>
      </c>
      <c r="X88" s="76">
        <v>0.1</v>
      </c>
      <c r="Y88" s="76">
        <v>0.1</v>
      </c>
      <c r="Z88" s="25">
        <v>0.1</v>
      </c>
      <c r="AA88" s="24">
        <v>0.1</v>
      </c>
      <c r="AB88" s="25">
        <v>0.15</v>
      </c>
      <c r="AC88" s="25">
        <v>0.1</v>
      </c>
      <c r="AD88" s="97"/>
      <c r="AE88" s="24" t="s">
        <v>502</v>
      </c>
      <c r="AF88" s="25">
        <v>0</v>
      </c>
      <c r="AG88" s="25">
        <f>+AF88+'Febrero 2017'!AG88</f>
        <v>0</v>
      </c>
      <c r="AH88" s="30" t="s">
        <v>550</v>
      </c>
    </row>
    <row r="89" spans="2:34" ht="63.75" x14ac:dyDescent="0.25">
      <c r="B89" s="73" t="s">
        <v>64</v>
      </c>
      <c r="C89" s="73" t="s">
        <v>65</v>
      </c>
      <c r="D89" s="73" t="s">
        <v>66</v>
      </c>
      <c r="E89" s="73" t="s">
        <v>67</v>
      </c>
      <c r="F89" s="73" t="s">
        <v>74</v>
      </c>
      <c r="G89" s="73" t="s">
        <v>313</v>
      </c>
      <c r="H89" s="73" t="s">
        <v>81</v>
      </c>
      <c r="I89" s="73" t="s">
        <v>319</v>
      </c>
      <c r="J89" s="291"/>
      <c r="K89" s="13" t="s">
        <v>85</v>
      </c>
      <c r="L89" s="13"/>
      <c r="M89" s="73" t="s">
        <v>71</v>
      </c>
      <c r="N89" s="84">
        <v>42746</v>
      </c>
      <c r="O89" s="84">
        <v>42809</v>
      </c>
      <c r="P89" s="13" t="s">
        <v>91</v>
      </c>
      <c r="Q89" s="13" t="s">
        <v>88</v>
      </c>
      <c r="R89" s="76">
        <v>0.03</v>
      </c>
      <c r="S89" s="25">
        <v>0.25</v>
      </c>
      <c r="T89" s="77">
        <v>0.6</v>
      </c>
      <c r="U89" s="77">
        <v>0.15</v>
      </c>
      <c r="V89" s="77"/>
      <c r="W89" s="77"/>
      <c r="X89" s="25"/>
      <c r="Y89" s="77"/>
      <c r="Z89" s="77"/>
      <c r="AA89" s="25"/>
      <c r="AB89" s="76"/>
      <c r="AC89" s="76"/>
      <c r="AD89" s="25"/>
      <c r="AE89" s="24" t="s">
        <v>502</v>
      </c>
      <c r="AF89" s="27">
        <v>0.1</v>
      </c>
      <c r="AG89" s="25">
        <f>+AF89+'Febrero 2017'!AG89</f>
        <v>0.95</v>
      </c>
      <c r="AH89" s="30" t="s">
        <v>551</v>
      </c>
    </row>
    <row r="90" spans="2:34" ht="63.75" x14ac:dyDescent="0.25">
      <c r="B90" s="73" t="s">
        <v>64</v>
      </c>
      <c r="C90" s="73" t="s">
        <v>65</v>
      </c>
      <c r="D90" s="73" t="s">
        <v>66</v>
      </c>
      <c r="E90" s="73" t="s">
        <v>67</v>
      </c>
      <c r="F90" s="73" t="s">
        <v>74</v>
      </c>
      <c r="G90" s="73" t="s">
        <v>313</v>
      </c>
      <c r="H90" s="73" t="s">
        <v>81</v>
      </c>
      <c r="I90" s="73" t="s">
        <v>316</v>
      </c>
      <c r="J90" s="290"/>
      <c r="K90" s="13" t="s">
        <v>86</v>
      </c>
      <c r="L90" s="13"/>
      <c r="M90" s="73" t="s">
        <v>71</v>
      </c>
      <c r="N90" s="84">
        <v>42745</v>
      </c>
      <c r="O90" s="84">
        <v>43100</v>
      </c>
      <c r="P90" s="13" t="s">
        <v>92</v>
      </c>
      <c r="Q90" s="13" t="s">
        <v>93</v>
      </c>
      <c r="R90" s="76">
        <v>0.03</v>
      </c>
      <c r="S90" s="25">
        <v>0.05</v>
      </c>
      <c r="T90" s="77">
        <v>0.1</v>
      </c>
      <c r="U90" s="77">
        <v>0.1</v>
      </c>
      <c r="V90" s="77">
        <v>0.1</v>
      </c>
      <c r="W90" s="77">
        <v>0.1</v>
      </c>
      <c r="X90" s="25">
        <v>0.2</v>
      </c>
      <c r="Y90" s="77">
        <v>0.1</v>
      </c>
      <c r="Z90" s="77">
        <v>0.1</v>
      </c>
      <c r="AA90" s="25">
        <v>0.05</v>
      </c>
      <c r="AB90" s="76">
        <v>0.05</v>
      </c>
      <c r="AC90" s="76">
        <v>0.05</v>
      </c>
      <c r="AD90" s="25"/>
      <c r="AE90" s="24" t="s">
        <v>502</v>
      </c>
      <c r="AF90" s="25">
        <v>0.05</v>
      </c>
      <c r="AG90" s="25">
        <f>+AF90+'Febrero 2017'!AG90</f>
        <v>0.2</v>
      </c>
      <c r="AH90" s="13" t="s">
        <v>552</v>
      </c>
    </row>
    <row r="91" spans="2:34" ht="129" customHeight="1" x14ac:dyDescent="0.25">
      <c r="B91" s="73" t="s">
        <v>64</v>
      </c>
      <c r="C91" s="73" t="s">
        <v>65</v>
      </c>
      <c r="D91" s="73" t="s">
        <v>66</v>
      </c>
      <c r="E91" s="73" t="s">
        <v>67</v>
      </c>
      <c r="F91" s="73" t="s">
        <v>68</v>
      </c>
      <c r="G91" s="73" t="s">
        <v>313</v>
      </c>
      <c r="H91" s="73" t="s">
        <v>81</v>
      </c>
      <c r="I91" s="73" t="s">
        <v>318</v>
      </c>
      <c r="J91" s="74" t="s">
        <v>124</v>
      </c>
      <c r="K91" s="13" t="s">
        <v>327</v>
      </c>
      <c r="L91" s="13" t="s">
        <v>130</v>
      </c>
      <c r="M91" s="13" t="s">
        <v>73</v>
      </c>
      <c r="N91" s="98">
        <v>42856</v>
      </c>
      <c r="O91" s="98">
        <v>43100</v>
      </c>
      <c r="P91" s="13" t="s">
        <v>128</v>
      </c>
      <c r="Q91" s="74" t="s">
        <v>88</v>
      </c>
      <c r="R91" s="76">
        <v>0</v>
      </c>
      <c r="S91" s="25"/>
      <c r="T91" s="25"/>
      <c r="U91" s="25"/>
      <c r="V91" s="25"/>
      <c r="W91" s="25">
        <v>0.25</v>
      </c>
      <c r="X91" s="25"/>
      <c r="Y91" s="25"/>
      <c r="Z91" s="25">
        <v>0.25</v>
      </c>
      <c r="AA91" s="25">
        <v>0.25</v>
      </c>
      <c r="AB91" s="25"/>
      <c r="AC91" s="25"/>
      <c r="AD91" s="25">
        <v>0.25</v>
      </c>
      <c r="AE91" s="24" t="s">
        <v>502</v>
      </c>
      <c r="AF91" s="73">
        <v>0</v>
      </c>
      <c r="AG91" s="25">
        <f>+AF91+'Febrero 2017'!AG91</f>
        <v>0</v>
      </c>
      <c r="AH91" s="13" t="s">
        <v>553</v>
      </c>
    </row>
    <row r="92" spans="2:34" ht="150.75" customHeight="1" x14ac:dyDescent="0.25">
      <c r="B92" s="73" t="s">
        <v>64</v>
      </c>
      <c r="C92" s="73" t="s">
        <v>65</v>
      </c>
      <c r="D92" s="73" t="s">
        <v>66</v>
      </c>
      <c r="E92" s="73" t="s">
        <v>67</v>
      </c>
      <c r="F92" s="73" t="s">
        <v>68</v>
      </c>
      <c r="G92" s="73" t="s">
        <v>313</v>
      </c>
      <c r="H92" s="73" t="s">
        <v>81</v>
      </c>
      <c r="I92" s="73" t="s">
        <v>318</v>
      </c>
      <c r="J92" s="74" t="s">
        <v>125</v>
      </c>
      <c r="K92" s="13" t="s">
        <v>330</v>
      </c>
      <c r="L92" s="13" t="s">
        <v>131</v>
      </c>
      <c r="M92" s="13" t="s">
        <v>331</v>
      </c>
      <c r="N92" s="98">
        <v>42856</v>
      </c>
      <c r="O92" s="98">
        <v>43100</v>
      </c>
      <c r="P92" s="13" t="s">
        <v>332</v>
      </c>
      <c r="Q92" s="74" t="s">
        <v>88</v>
      </c>
      <c r="R92" s="76">
        <v>0</v>
      </c>
      <c r="S92" s="25">
        <v>0.08</v>
      </c>
      <c r="T92" s="25">
        <v>0.08</v>
      </c>
      <c r="U92" s="25">
        <v>0.08</v>
      </c>
      <c r="V92" s="25">
        <v>0.08</v>
      </c>
      <c r="W92" s="25">
        <v>0.08</v>
      </c>
      <c r="X92" s="25">
        <v>0.08</v>
      </c>
      <c r="Y92" s="25">
        <v>0.08</v>
      </c>
      <c r="Z92" s="25">
        <v>0.08</v>
      </c>
      <c r="AA92" s="25">
        <v>0.08</v>
      </c>
      <c r="AB92" s="25">
        <v>0.08</v>
      </c>
      <c r="AC92" s="25">
        <v>0.1</v>
      </c>
      <c r="AD92" s="25">
        <v>0.1</v>
      </c>
      <c r="AE92" s="24" t="s">
        <v>502</v>
      </c>
      <c r="AF92" s="25">
        <v>0.08</v>
      </c>
      <c r="AG92" s="25">
        <f>+AF92+'Febrero 2017'!AG92</f>
        <v>0.24</v>
      </c>
      <c r="AH92" s="13" t="s">
        <v>554</v>
      </c>
    </row>
    <row r="93" spans="2:34" ht="150.75" customHeight="1" x14ac:dyDescent="0.25">
      <c r="B93" s="73" t="s">
        <v>64</v>
      </c>
      <c r="C93" s="73" t="s">
        <v>65</v>
      </c>
      <c r="D93" s="73" t="s">
        <v>66</v>
      </c>
      <c r="E93" s="73" t="s">
        <v>67</v>
      </c>
      <c r="F93" s="73" t="s">
        <v>74</v>
      </c>
      <c r="G93" s="73" t="s">
        <v>313</v>
      </c>
      <c r="H93" s="73" t="s">
        <v>81</v>
      </c>
      <c r="I93" s="73" t="s">
        <v>318</v>
      </c>
      <c r="J93" s="74" t="s">
        <v>126</v>
      </c>
      <c r="K93" s="13" t="s">
        <v>334</v>
      </c>
      <c r="L93" s="13" t="s">
        <v>132</v>
      </c>
      <c r="M93" s="13" t="s">
        <v>73</v>
      </c>
      <c r="N93" s="98">
        <v>42552</v>
      </c>
      <c r="O93" s="98">
        <v>42735</v>
      </c>
      <c r="P93" s="13" t="s">
        <v>332</v>
      </c>
      <c r="Q93" s="74" t="s">
        <v>88</v>
      </c>
      <c r="R93" s="76">
        <v>0.02</v>
      </c>
      <c r="S93" s="25"/>
      <c r="T93" s="25"/>
      <c r="U93" s="25">
        <v>0.25</v>
      </c>
      <c r="V93" s="25"/>
      <c r="W93" s="25"/>
      <c r="X93" s="25">
        <v>0.25</v>
      </c>
      <c r="Y93" s="25"/>
      <c r="Z93" s="25"/>
      <c r="AA93" s="25">
        <v>0.25</v>
      </c>
      <c r="AB93" s="25"/>
      <c r="AC93" s="25"/>
      <c r="AD93" s="25">
        <v>0.25</v>
      </c>
      <c r="AE93" s="24" t="s">
        <v>502</v>
      </c>
      <c r="AF93" s="73">
        <v>0</v>
      </c>
      <c r="AG93" s="25">
        <f>+AF93+'Febrero 2017'!AG93</f>
        <v>0</v>
      </c>
      <c r="AH93" s="13" t="s">
        <v>555</v>
      </c>
    </row>
    <row r="94" spans="2:34" ht="123.75" customHeight="1" x14ac:dyDescent="0.25">
      <c r="B94" s="73" t="s">
        <v>64</v>
      </c>
      <c r="C94" s="73" t="s">
        <v>65</v>
      </c>
      <c r="D94" s="73" t="s">
        <v>66</v>
      </c>
      <c r="E94" s="73" t="s">
        <v>67</v>
      </c>
      <c r="F94" s="73" t="s">
        <v>68</v>
      </c>
      <c r="G94" s="73" t="s">
        <v>313</v>
      </c>
      <c r="H94" s="73" t="s">
        <v>81</v>
      </c>
      <c r="I94" s="73" t="s">
        <v>318</v>
      </c>
      <c r="J94" s="74" t="s">
        <v>127</v>
      </c>
      <c r="K94" s="13" t="s">
        <v>335</v>
      </c>
      <c r="L94" s="13" t="s">
        <v>133</v>
      </c>
      <c r="M94" s="13" t="s">
        <v>73</v>
      </c>
      <c r="N94" s="98">
        <v>42552</v>
      </c>
      <c r="O94" s="98">
        <v>42735</v>
      </c>
      <c r="P94" s="13" t="s">
        <v>332</v>
      </c>
      <c r="Q94" s="74" t="s">
        <v>129</v>
      </c>
      <c r="R94" s="76">
        <v>0</v>
      </c>
      <c r="S94" s="25">
        <v>0.08</v>
      </c>
      <c r="T94" s="25">
        <v>0.08</v>
      </c>
      <c r="U94" s="25">
        <v>0.08</v>
      </c>
      <c r="V94" s="25">
        <v>0.08</v>
      </c>
      <c r="W94" s="25">
        <v>0.08</v>
      </c>
      <c r="X94" s="25">
        <v>0.08</v>
      </c>
      <c r="Y94" s="25">
        <v>0.08</v>
      </c>
      <c r="Z94" s="25">
        <v>0.08</v>
      </c>
      <c r="AA94" s="25">
        <v>0.08</v>
      </c>
      <c r="AB94" s="25">
        <v>0.08</v>
      </c>
      <c r="AC94" s="25">
        <v>0.1</v>
      </c>
      <c r="AD94" s="25">
        <v>0.1</v>
      </c>
      <c r="AE94" s="24" t="s">
        <v>502</v>
      </c>
      <c r="AF94" s="25">
        <v>0.08</v>
      </c>
      <c r="AG94" s="25">
        <f>+AF94+'Febrero 2017'!AG94</f>
        <v>0.24</v>
      </c>
      <c r="AH94" s="13" t="s">
        <v>556</v>
      </c>
    </row>
    <row r="96" spans="2:34" x14ac:dyDescent="0.25">
      <c r="AH96" s="68">
        <v>19199</v>
      </c>
    </row>
  </sheetData>
  <mergeCells count="17">
    <mergeCell ref="J54:J62"/>
    <mergeCell ref="J80:J81"/>
    <mergeCell ref="J83:J84"/>
    <mergeCell ref="J85:J90"/>
    <mergeCell ref="AE4:AH4"/>
    <mergeCell ref="J34:J35"/>
    <mergeCell ref="J36:J37"/>
    <mergeCell ref="J38:J39"/>
    <mergeCell ref="J40:J42"/>
    <mergeCell ref="J47:J53"/>
    <mergeCell ref="B1:C2"/>
    <mergeCell ref="D1:AH1"/>
    <mergeCell ref="D2:AH2"/>
    <mergeCell ref="B4:F4"/>
    <mergeCell ref="G4:I4"/>
    <mergeCell ref="J4:R4"/>
    <mergeCell ref="S4:AD4"/>
  </mergeCells>
  <conditionalFormatting sqref="C3:C5">
    <cfRule type="colorScale" priority="18">
      <colorScale>
        <cfvo type="min"/>
        <cfvo type="max"/>
        <color rgb="FFFF7128"/>
        <color rgb="FFFFEF9C"/>
      </colorScale>
    </cfRule>
    <cfRule type="colorScale" priority="19">
      <colorScale>
        <cfvo type="percent" val="0"/>
        <cfvo type="percent" val="100"/>
        <color rgb="FFFF7128"/>
        <color rgb="FFFFEF9C"/>
      </colorScale>
    </cfRule>
  </conditionalFormatting>
  <conditionalFormatting sqref="C3:C5">
    <cfRule type="colorScale" priority="17">
      <colorScale>
        <cfvo type="min"/>
        <cfvo type="max"/>
        <color rgb="FFFF7128"/>
        <color rgb="FFFFEF9C"/>
      </colorScale>
    </cfRule>
  </conditionalFormatting>
  <conditionalFormatting sqref="C3:C5">
    <cfRule type="dataBar" priority="15">
      <dataBar>
        <cfvo type="min"/>
        <cfvo type="max"/>
        <color rgb="FF63C384"/>
      </dataBar>
      <extLst>
        <ext xmlns:x14="http://schemas.microsoft.com/office/spreadsheetml/2009/9/main" uri="{B025F937-C7B1-47D3-B67F-A62EFF666E3E}">
          <x14:id>{DC44745E-FDDB-41A6-9AD1-C34FC20A7E3C}</x14:id>
        </ext>
      </extLst>
    </cfRule>
    <cfRule type="iconSet" priority="16">
      <iconSet iconSet="3Arrows">
        <cfvo type="percent" val="0"/>
        <cfvo type="percent" val="33"/>
        <cfvo type="percent" val="67"/>
      </iconSet>
    </cfRule>
  </conditionalFormatting>
  <conditionalFormatting sqref="E29">
    <cfRule type="iconSet" priority="14">
      <iconSet iconSet="3Arrows">
        <cfvo type="percent" val="0"/>
        <cfvo type="percent" val="33"/>
        <cfvo type="percent" val="67"/>
      </iconSet>
    </cfRule>
  </conditionalFormatting>
  <conditionalFormatting sqref="I3:I28">
    <cfRule type="dataBar" priority="12">
      <dataBar>
        <cfvo type="num" val="0"/>
        <cfvo type="num" val="1"/>
        <color rgb="FFD6007B"/>
      </dataBar>
      <extLst>
        <ext xmlns:x14="http://schemas.microsoft.com/office/spreadsheetml/2009/9/main" uri="{B025F937-C7B1-47D3-B67F-A62EFF666E3E}">
          <x14:id>{BBE8557F-492E-435E-8A61-C954F12FB0FE}</x14:id>
        </ext>
      </extLst>
    </cfRule>
  </conditionalFormatting>
  <conditionalFormatting sqref="L3:L8">
    <cfRule type="iconSet" priority="9">
      <iconSet iconSet="3Arrows" showValue="0">
        <cfvo type="percent" val="0"/>
        <cfvo type="num" val="0.35"/>
        <cfvo type="num" val="0.7"/>
      </iconSet>
    </cfRule>
    <cfRule type="colorScale" priority="10">
      <colorScale>
        <cfvo type="num" val="0"/>
        <cfvo type="num" val="0"/>
        <color rgb="FFFF7128"/>
        <color rgb="FFFFEF9C"/>
      </colorScale>
    </cfRule>
  </conditionalFormatting>
  <conditionalFormatting sqref="L9:L12">
    <cfRule type="iconSet" priority="7">
      <iconSet iconSet="3Arrows" showValue="0">
        <cfvo type="percent" val="0"/>
        <cfvo type="num" val="0.35"/>
        <cfvo type="num" val="0.7"/>
      </iconSet>
    </cfRule>
    <cfRule type="colorScale" priority="8">
      <colorScale>
        <cfvo type="num" val="0"/>
        <cfvo type="num" val="0"/>
        <color rgb="FFFF7128"/>
        <color rgb="FFFFEF9C"/>
      </colorScale>
    </cfRule>
  </conditionalFormatting>
  <conditionalFormatting sqref="L13:L15">
    <cfRule type="iconSet" priority="5">
      <iconSet iconSet="3Arrows" showValue="0">
        <cfvo type="percent" val="0"/>
        <cfvo type="num" val="0.35"/>
        <cfvo type="num" val="0.7"/>
      </iconSet>
    </cfRule>
    <cfRule type="colorScale" priority="6">
      <colorScale>
        <cfvo type="num" val="0"/>
        <cfvo type="num" val="0"/>
        <color rgb="FFFF7128"/>
        <color rgb="FFFFEF9C"/>
      </colorScale>
    </cfRule>
  </conditionalFormatting>
  <conditionalFormatting sqref="L16:L17">
    <cfRule type="iconSet" priority="3">
      <iconSet iconSet="3Arrows" showValue="0">
        <cfvo type="percent" val="0"/>
        <cfvo type="num" val="0.35"/>
        <cfvo type="num" val="0.7"/>
      </iconSet>
    </cfRule>
    <cfRule type="colorScale" priority="4">
      <colorScale>
        <cfvo type="num" val="0"/>
        <cfvo type="num" val="0"/>
        <color rgb="FFFF7128"/>
        <color rgb="FFFFEF9C"/>
      </colorScale>
    </cfRule>
  </conditionalFormatting>
  <conditionalFormatting sqref="L18">
    <cfRule type="iconSet" priority="1">
      <iconSet iconSet="3Arrows" showValue="0">
        <cfvo type="percent" val="0"/>
        <cfvo type="num" val="0.35"/>
        <cfvo type="num" val="0.7"/>
      </iconSet>
    </cfRule>
    <cfRule type="colorScale" priority="2">
      <colorScale>
        <cfvo type="num" val="0"/>
        <cfvo type="num" val="0"/>
        <color theme="0"/>
        <color rgb="FFFFEF9C"/>
      </colorScale>
    </cfRule>
  </conditionalFormatting>
  <conditionalFormatting sqref="F3:F28">
    <cfRule type="iconSet" priority="20">
      <iconSet iconSet="3TrafficLights2" showValue="0">
        <cfvo type="percent" val="0"/>
        <cfvo type="num" val="0.35"/>
        <cfvo type="num" val="0.7"/>
      </iconSe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DC44745E-FDDB-41A6-9AD1-C34FC20A7E3C}">
            <x14:dataBar minLength="0" maxLength="100" border="1" negativeBarBorderColorSameAsPositive="0">
              <x14:cfvo type="autoMin"/>
              <x14:cfvo type="autoMax"/>
              <x14:borderColor rgb="FF63C384"/>
              <x14:negativeFillColor rgb="FFFF0000"/>
              <x14:negativeBorderColor rgb="FFFF0000"/>
              <x14:axisColor rgb="FF000000"/>
            </x14:dataBar>
          </x14:cfRule>
          <xm:sqref>C3:C5</xm:sqref>
        </x14:conditionalFormatting>
        <x14:conditionalFormatting xmlns:xm="http://schemas.microsoft.com/office/excel/2006/main">
          <x14:cfRule type="dataBar" id="{BBE8557F-492E-435E-8A61-C954F12FB0FE}">
            <x14:dataBar minLength="0" maxLength="100" border="1" negativeBarBorderColorSameAsPositive="0">
              <x14:cfvo type="num">
                <xm:f>0</xm:f>
              </x14:cfvo>
              <x14:cfvo type="num">
                <xm:f>1</xm:f>
              </x14:cfvo>
              <x14:borderColor rgb="FFD6007B"/>
              <x14:negativeFillColor rgb="FFFF0000"/>
              <x14:negativeBorderColor rgb="FFFF0000"/>
              <x14:axisColor rgb="FF000000"/>
            </x14:dataBar>
          </x14:cfRule>
          <xm:sqref>I3:I28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L103"/>
  <sheetViews>
    <sheetView topLeftCell="M5" workbookViewId="0">
      <pane ySplit="1" topLeftCell="A51" activePane="bottomLeft" state="frozen"/>
      <selection activeCell="K5" sqref="K5"/>
      <selection pane="bottomLeft" activeCell="M5" sqref="A1:XFD1048576"/>
    </sheetView>
  </sheetViews>
  <sheetFormatPr baseColWidth="10" defaultColWidth="11.42578125" defaultRowHeight="11.25" x14ac:dyDescent="0.25"/>
  <cols>
    <col min="1" max="1" width="1.7109375" style="208" customWidth="1"/>
    <col min="2" max="2" width="17.28515625" style="208" customWidth="1"/>
    <col min="3" max="3" width="32.7109375" style="208" customWidth="1"/>
    <col min="4" max="4" width="20" style="208" customWidth="1"/>
    <col min="5" max="5" width="23.85546875" style="208" customWidth="1"/>
    <col min="6" max="6" width="28.42578125" style="208" customWidth="1"/>
    <col min="7" max="7" width="31" style="208" customWidth="1"/>
    <col min="8" max="8" width="27.5703125" style="208" customWidth="1"/>
    <col min="9" max="9" width="26.28515625" style="208" customWidth="1"/>
    <col min="10" max="10" width="33" style="208" customWidth="1"/>
    <col min="11" max="11" width="47.140625" style="208" customWidth="1"/>
    <col min="12" max="12" width="37.5703125" style="208" hidden="1" customWidth="1"/>
    <col min="13" max="13" width="22" style="208" customWidth="1"/>
    <col min="14" max="14" width="15.85546875" style="217" hidden="1" customWidth="1"/>
    <col min="15" max="15" width="15.140625" style="217" hidden="1" customWidth="1"/>
    <col min="16" max="17" width="24.7109375" style="208" hidden="1" customWidth="1"/>
    <col min="18" max="18" width="21.28515625" style="208" hidden="1" customWidth="1"/>
    <col min="19" max="19" width="8.28515625" style="208" hidden="1" customWidth="1"/>
    <col min="20" max="20" width="9.5703125" style="208" hidden="1" customWidth="1"/>
    <col min="21" max="21" width="6.42578125" style="208" hidden="1" customWidth="1"/>
    <col min="22" max="22" width="8.140625" style="208" hidden="1" customWidth="1"/>
    <col min="23" max="23" width="6.28515625" style="208" hidden="1" customWidth="1"/>
    <col min="24" max="24" width="6.7109375" style="208" hidden="1" customWidth="1"/>
    <col min="25" max="25" width="5.85546875" style="208" hidden="1" customWidth="1"/>
    <col min="26" max="26" width="6.42578125" style="208" hidden="1" customWidth="1"/>
    <col min="27" max="29" width="5.85546875" style="208" hidden="1" customWidth="1"/>
    <col min="30" max="30" width="6.28515625" style="208" hidden="1" customWidth="1"/>
    <col min="31" max="31" width="14.28515625" style="208" hidden="1" customWidth="1"/>
    <col min="32" max="32" width="8.28515625" style="208" hidden="1" customWidth="1"/>
    <col min="33" max="33" width="9.5703125" style="208" hidden="1" customWidth="1"/>
    <col min="34" max="34" width="148" style="208" customWidth="1"/>
    <col min="35" max="16384" width="11.42578125" style="208"/>
  </cols>
  <sheetData>
    <row r="1" spans="2:38" hidden="1" x14ac:dyDescent="0.25">
      <c r="B1" s="298"/>
      <c r="C1" s="298"/>
      <c r="D1" s="299" t="s">
        <v>0</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1"/>
    </row>
    <row r="2" spans="2:38" hidden="1" x14ac:dyDescent="0.25">
      <c r="B2" s="298"/>
      <c r="C2" s="298"/>
      <c r="D2" s="299" t="s">
        <v>1</v>
      </c>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1"/>
    </row>
    <row r="3" spans="2:38" ht="5.25" hidden="1" customHeight="1" x14ac:dyDescent="0.25">
      <c r="AJ3" s="208">
        <v>122</v>
      </c>
      <c r="AK3" s="208">
        <f>35+34+26+2100+11+52+165+14+18</f>
        <v>2455</v>
      </c>
      <c r="AL3" s="208" t="e">
        <f>+(AK3*#REF!)/#REF!</f>
        <v>#REF!</v>
      </c>
    </row>
    <row r="4" spans="2:38" hidden="1" x14ac:dyDescent="0.25">
      <c r="B4" s="299" t="s">
        <v>2</v>
      </c>
      <c r="C4" s="300"/>
      <c r="D4" s="300"/>
      <c r="E4" s="300"/>
      <c r="F4" s="301"/>
      <c r="G4" s="299" t="s">
        <v>3</v>
      </c>
      <c r="H4" s="300"/>
      <c r="I4" s="301"/>
      <c r="J4" s="302" t="s">
        <v>4</v>
      </c>
      <c r="K4" s="302"/>
      <c r="L4" s="302"/>
      <c r="M4" s="302"/>
      <c r="N4" s="302"/>
      <c r="O4" s="302"/>
      <c r="P4" s="302"/>
      <c r="Q4" s="302"/>
      <c r="R4" s="302"/>
      <c r="S4" s="303" t="s">
        <v>1162</v>
      </c>
      <c r="T4" s="304"/>
      <c r="U4" s="304"/>
      <c r="V4" s="304"/>
      <c r="W4" s="304"/>
      <c r="X4" s="304"/>
      <c r="Y4" s="304"/>
      <c r="Z4" s="304"/>
      <c r="AA4" s="304"/>
      <c r="AB4" s="304"/>
      <c r="AC4" s="304"/>
      <c r="AD4" s="305"/>
      <c r="AE4" s="299" t="s">
        <v>6</v>
      </c>
      <c r="AF4" s="300"/>
      <c r="AG4" s="300"/>
      <c r="AH4" s="301"/>
    </row>
    <row r="5" spans="2:38" ht="45.75" customHeight="1" x14ac:dyDescent="0.25">
      <c r="B5" s="105" t="s">
        <v>7</v>
      </c>
      <c r="C5" s="105" t="s">
        <v>8</v>
      </c>
      <c r="D5" s="105" t="s">
        <v>9</v>
      </c>
      <c r="E5" s="105" t="s">
        <v>10</v>
      </c>
      <c r="F5" s="105" t="s">
        <v>11</v>
      </c>
      <c r="G5" s="105" t="s">
        <v>12</v>
      </c>
      <c r="H5" s="105" t="s">
        <v>13</v>
      </c>
      <c r="I5" s="105" t="s">
        <v>14</v>
      </c>
      <c r="J5" s="105" t="s">
        <v>15</v>
      </c>
      <c r="K5" s="105" t="s">
        <v>16</v>
      </c>
      <c r="L5" s="105" t="s">
        <v>17</v>
      </c>
      <c r="M5" s="105" t="s">
        <v>18</v>
      </c>
      <c r="N5" s="105" t="s">
        <v>19</v>
      </c>
      <c r="O5" s="105" t="s">
        <v>20</v>
      </c>
      <c r="P5" s="105" t="s">
        <v>21</v>
      </c>
      <c r="Q5" s="105" t="s">
        <v>22</v>
      </c>
      <c r="R5" s="105" t="s">
        <v>23</v>
      </c>
      <c r="S5" s="105" t="s">
        <v>24</v>
      </c>
      <c r="T5" s="105" t="s">
        <v>25</v>
      </c>
      <c r="U5" s="105" t="s">
        <v>26</v>
      </c>
      <c r="V5" s="105" t="s">
        <v>27</v>
      </c>
      <c r="W5" s="105" t="s">
        <v>28</v>
      </c>
      <c r="X5" s="105" t="s">
        <v>29</v>
      </c>
      <c r="Y5" s="105" t="s">
        <v>30</v>
      </c>
      <c r="Z5" s="105" t="s">
        <v>31</v>
      </c>
      <c r="AA5" s="105" t="s">
        <v>32</v>
      </c>
      <c r="AB5" s="105" t="s">
        <v>33</v>
      </c>
      <c r="AC5" s="105" t="s">
        <v>34</v>
      </c>
      <c r="AD5" s="105" t="s">
        <v>35</v>
      </c>
      <c r="AE5" s="105" t="s">
        <v>36</v>
      </c>
      <c r="AF5" s="105" t="s">
        <v>37</v>
      </c>
      <c r="AG5" s="105" t="s">
        <v>38</v>
      </c>
      <c r="AH5" s="105" t="s">
        <v>39</v>
      </c>
    </row>
    <row r="6" spans="2:38" ht="101.25" x14ac:dyDescent="0.25">
      <c r="B6" s="236" t="s">
        <v>40</v>
      </c>
      <c r="C6" s="236" t="s">
        <v>41</v>
      </c>
      <c r="D6" s="236" t="s">
        <v>42</v>
      </c>
      <c r="E6" s="236" t="s">
        <v>43</v>
      </c>
      <c r="F6" s="236" t="s">
        <v>338</v>
      </c>
      <c r="G6" s="236" t="s">
        <v>306</v>
      </c>
      <c r="H6" s="236" t="s">
        <v>307</v>
      </c>
      <c r="I6" s="236" t="s">
        <v>308</v>
      </c>
      <c r="J6" s="236" t="s">
        <v>137</v>
      </c>
      <c r="K6" s="173" t="s">
        <v>138</v>
      </c>
      <c r="L6" s="173" t="s">
        <v>451</v>
      </c>
      <c r="M6" s="236" t="s">
        <v>44</v>
      </c>
      <c r="N6" s="107">
        <v>42767</v>
      </c>
      <c r="O6" s="107">
        <v>43070</v>
      </c>
      <c r="P6" s="236" t="s">
        <v>45</v>
      </c>
      <c r="Q6" s="236" t="s">
        <v>88</v>
      </c>
      <c r="R6" s="198">
        <v>0.01</v>
      </c>
      <c r="S6" s="209">
        <v>0.1</v>
      </c>
      <c r="T6" s="198">
        <v>0.2</v>
      </c>
      <c r="U6" s="198">
        <v>0.25</v>
      </c>
      <c r="V6" s="198">
        <v>0.05</v>
      </c>
      <c r="W6" s="198">
        <v>0.05</v>
      </c>
      <c r="X6" s="209">
        <v>0.05</v>
      </c>
      <c r="Y6" s="198">
        <v>0.05</v>
      </c>
      <c r="Z6" s="198">
        <v>0.05</v>
      </c>
      <c r="AA6" s="209">
        <v>0.05</v>
      </c>
      <c r="AB6" s="209">
        <v>0.05</v>
      </c>
      <c r="AC6" s="209">
        <v>0.05</v>
      </c>
      <c r="AD6" s="209">
        <v>0.05</v>
      </c>
      <c r="AE6" s="236" t="s">
        <v>560</v>
      </c>
      <c r="AF6" s="209">
        <v>0.05</v>
      </c>
      <c r="AG6" s="209">
        <f>+AF6+'Marzo 2017'!AG6</f>
        <v>0.60000000000000009</v>
      </c>
      <c r="AH6" s="173" t="s">
        <v>625</v>
      </c>
    </row>
    <row r="7" spans="2:38" ht="125.25" customHeight="1" x14ac:dyDescent="0.25">
      <c r="B7" s="236" t="s">
        <v>40</v>
      </c>
      <c r="C7" s="236" t="s">
        <v>41</v>
      </c>
      <c r="D7" s="236" t="s">
        <v>42</v>
      </c>
      <c r="E7" s="236" t="s">
        <v>43</v>
      </c>
      <c r="F7" s="236" t="s">
        <v>338</v>
      </c>
      <c r="G7" s="236" t="s">
        <v>302</v>
      </c>
      <c r="H7" s="236" t="s">
        <v>303</v>
      </c>
      <c r="I7" s="236" t="s">
        <v>304</v>
      </c>
      <c r="J7" s="236" t="s">
        <v>139</v>
      </c>
      <c r="K7" s="173" t="s">
        <v>453</v>
      </c>
      <c r="L7" s="173" t="s">
        <v>161</v>
      </c>
      <c r="M7" s="236" t="s">
        <v>44</v>
      </c>
      <c r="N7" s="107">
        <v>42745</v>
      </c>
      <c r="O7" s="107">
        <v>43100</v>
      </c>
      <c r="P7" s="236" t="s">
        <v>88</v>
      </c>
      <c r="Q7" s="236" t="s">
        <v>88</v>
      </c>
      <c r="R7" s="198">
        <v>0.01</v>
      </c>
      <c r="S7" s="209">
        <v>0.08</v>
      </c>
      <c r="T7" s="198">
        <v>0.08</v>
      </c>
      <c r="U7" s="198">
        <v>0.09</v>
      </c>
      <c r="V7" s="209">
        <v>0.08</v>
      </c>
      <c r="W7" s="198">
        <v>0.08</v>
      </c>
      <c r="X7" s="198">
        <v>0.09</v>
      </c>
      <c r="Y7" s="209">
        <v>0.08</v>
      </c>
      <c r="Z7" s="198">
        <v>0.08</v>
      </c>
      <c r="AA7" s="198">
        <v>0.09</v>
      </c>
      <c r="AB7" s="209">
        <v>0.08</v>
      </c>
      <c r="AC7" s="198">
        <v>0.08</v>
      </c>
      <c r="AD7" s="198">
        <v>0.09</v>
      </c>
      <c r="AE7" s="236" t="s">
        <v>560</v>
      </c>
      <c r="AF7" s="209">
        <v>0.08</v>
      </c>
      <c r="AG7" s="209">
        <f>+AF7+'Marzo 2017'!AG7</f>
        <v>0.33</v>
      </c>
      <c r="AH7" s="173" t="s">
        <v>626</v>
      </c>
    </row>
    <row r="8" spans="2:38" ht="96.75" customHeight="1" x14ac:dyDescent="0.25">
      <c r="B8" s="236" t="s">
        <v>40</v>
      </c>
      <c r="C8" s="236" t="s">
        <v>41</v>
      </c>
      <c r="D8" s="236" t="s">
        <v>42</v>
      </c>
      <c r="E8" s="236" t="s">
        <v>43</v>
      </c>
      <c r="F8" s="236" t="s">
        <v>338</v>
      </c>
      <c r="G8" s="236" t="s">
        <v>302</v>
      </c>
      <c r="H8" s="236" t="s">
        <v>303</v>
      </c>
      <c r="I8" s="236" t="s">
        <v>304</v>
      </c>
      <c r="J8" s="236" t="s">
        <v>255</v>
      </c>
      <c r="K8" s="173" t="s">
        <v>140</v>
      </c>
      <c r="L8" s="173" t="s">
        <v>161</v>
      </c>
      <c r="M8" s="236" t="s">
        <v>44</v>
      </c>
      <c r="N8" s="107">
        <v>42745</v>
      </c>
      <c r="O8" s="107">
        <v>43100</v>
      </c>
      <c r="P8" s="236" t="s">
        <v>88</v>
      </c>
      <c r="Q8" s="236" t="s">
        <v>88</v>
      </c>
      <c r="R8" s="198">
        <v>0.01</v>
      </c>
      <c r="S8" s="209">
        <v>0.08</v>
      </c>
      <c r="T8" s="198">
        <v>0.08</v>
      </c>
      <c r="U8" s="198">
        <v>0.09</v>
      </c>
      <c r="V8" s="209">
        <v>0.08</v>
      </c>
      <c r="W8" s="198">
        <v>0.08</v>
      </c>
      <c r="X8" s="198">
        <v>0.09</v>
      </c>
      <c r="Y8" s="209">
        <v>0.08</v>
      </c>
      <c r="Z8" s="198">
        <v>0.08</v>
      </c>
      <c r="AA8" s="198">
        <v>0.09</v>
      </c>
      <c r="AB8" s="209">
        <v>0.08</v>
      </c>
      <c r="AC8" s="198">
        <v>0.08</v>
      </c>
      <c r="AD8" s="198">
        <v>0.09</v>
      </c>
      <c r="AE8" s="236" t="s">
        <v>560</v>
      </c>
      <c r="AF8" s="209">
        <v>0.08</v>
      </c>
      <c r="AG8" s="209">
        <f>+AF8+'Marzo 2017'!AG8</f>
        <v>0.33</v>
      </c>
      <c r="AH8" s="173" t="s">
        <v>631</v>
      </c>
    </row>
    <row r="9" spans="2:38" ht="146.25" x14ac:dyDescent="0.25">
      <c r="B9" s="236" t="s">
        <v>40</v>
      </c>
      <c r="C9" s="236" t="s">
        <v>41</v>
      </c>
      <c r="D9" s="236" t="s">
        <v>42</v>
      </c>
      <c r="E9" s="236" t="s">
        <v>43</v>
      </c>
      <c r="F9" s="236" t="s">
        <v>338</v>
      </c>
      <c r="G9" s="236" t="s">
        <v>302</v>
      </c>
      <c r="H9" s="236" t="s">
        <v>303</v>
      </c>
      <c r="I9" s="236" t="s">
        <v>304</v>
      </c>
      <c r="J9" s="236" t="s">
        <v>256</v>
      </c>
      <c r="K9" s="173" t="s">
        <v>456</v>
      </c>
      <c r="L9" s="173" t="s">
        <v>161</v>
      </c>
      <c r="M9" s="236" t="s">
        <v>44</v>
      </c>
      <c r="N9" s="107">
        <v>42745</v>
      </c>
      <c r="O9" s="107">
        <v>43100</v>
      </c>
      <c r="P9" s="236" t="s">
        <v>88</v>
      </c>
      <c r="Q9" s="236" t="s">
        <v>93</v>
      </c>
      <c r="R9" s="198">
        <v>0.02</v>
      </c>
      <c r="S9" s="209">
        <v>0.08</v>
      </c>
      <c r="T9" s="198">
        <v>0.08</v>
      </c>
      <c r="U9" s="198">
        <v>0.09</v>
      </c>
      <c r="V9" s="209">
        <v>0.08</v>
      </c>
      <c r="W9" s="198">
        <v>0.08</v>
      </c>
      <c r="X9" s="198">
        <v>0.09</v>
      </c>
      <c r="Y9" s="209">
        <v>0.08</v>
      </c>
      <c r="Z9" s="198">
        <v>0.08</v>
      </c>
      <c r="AA9" s="198">
        <v>0.09</v>
      </c>
      <c r="AB9" s="209">
        <v>0.08</v>
      </c>
      <c r="AC9" s="198">
        <v>0.08</v>
      </c>
      <c r="AD9" s="198">
        <v>0.09</v>
      </c>
      <c r="AE9" s="236" t="s">
        <v>560</v>
      </c>
      <c r="AF9" s="209">
        <v>0.08</v>
      </c>
      <c r="AG9" s="209">
        <f>+AF9+'Marzo 2017'!AG9</f>
        <v>0.33</v>
      </c>
      <c r="AH9" s="173" t="s">
        <v>627</v>
      </c>
    </row>
    <row r="10" spans="2:38" ht="67.5" x14ac:dyDescent="0.25">
      <c r="B10" s="236" t="s">
        <v>40</v>
      </c>
      <c r="C10" s="236" t="s">
        <v>41</v>
      </c>
      <c r="D10" s="236" t="s">
        <v>42</v>
      </c>
      <c r="E10" s="236" t="s">
        <v>43</v>
      </c>
      <c r="F10" s="236" t="s">
        <v>338</v>
      </c>
      <c r="G10" s="236" t="s">
        <v>302</v>
      </c>
      <c r="H10" s="236" t="s">
        <v>303</v>
      </c>
      <c r="I10" s="236" t="s">
        <v>304</v>
      </c>
      <c r="J10" s="236" t="s">
        <v>141</v>
      </c>
      <c r="K10" s="173" t="s">
        <v>142</v>
      </c>
      <c r="L10" s="173" t="s">
        <v>160</v>
      </c>
      <c r="M10" s="236" t="s">
        <v>44</v>
      </c>
      <c r="N10" s="107">
        <v>42887</v>
      </c>
      <c r="O10" s="107">
        <v>43100</v>
      </c>
      <c r="P10" s="236" t="s">
        <v>88</v>
      </c>
      <c r="Q10" s="236" t="s">
        <v>88</v>
      </c>
      <c r="R10" s="198">
        <v>0</v>
      </c>
      <c r="S10" s="209">
        <v>0.08</v>
      </c>
      <c r="T10" s="198">
        <v>0.08</v>
      </c>
      <c r="U10" s="198">
        <v>0.09</v>
      </c>
      <c r="V10" s="198">
        <v>0.08</v>
      </c>
      <c r="W10" s="198">
        <v>0.08</v>
      </c>
      <c r="X10" s="209">
        <v>0.09</v>
      </c>
      <c r="Y10" s="198">
        <v>0.08</v>
      </c>
      <c r="Z10" s="198">
        <v>0.08</v>
      </c>
      <c r="AA10" s="209">
        <v>0.09</v>
      </c>
      <c r="AB10" s="209">
        <v>0.08</v>
      </c>
      <c r="AC10" s="209">
        <v>0.08</v>
      </c>
      <c r="AD10" s="209">
        <v>0.09</v>
      </c>
      <c r="AE10" s="236" t="s">
        <v>560</v>
      </c>
      <c r="AF10" s="209">
        <v>0.08</v>
      </c>
      <c r="AG10" s="209">
        <f>+AF10+'Marzo 2017'!AG10</f>
        <v>0.33</v>
      </c>
      <c r="AH10" s="173" t="s">
        <v>628</v>
      </c>
    </row>
    <row r="11" spans="2:38" ht="146.25" x14ac:dyDescent="0.25">
      <c r="B11" s="236" t="s">
        <v>40</v>
      </c>
      <c r="C11" s="236" t="s">
        <v>41</v>
      </c>
      <c r="D11" s="236" t="s">
        <v>42</v>
      </c>
      <c r="E11" s="236" t="s">
        <v>43</v>
      </c>
      <c r="F11" s="236" t="s">
        <v>338</v>
      </c>
      <c r="G11" s="236" t="s">
        <v>302</v>
      </c>
      <c r="H11" s="236" t="s">
        <v>303</v>
      </c>
      <c r="I11" s="236" t="s">
        <v>304</v>
      </c>
      <c r="J11" s="236" t="s">
        <v>143</v>
      </c>
      <c r="K11" s="173" t="s">
        <v>459</v>
      </c>
      <c r="L11" s="173" t="s">
        <v>213</v>
      </c>
      <c r="M11" s="236" t="s">
        <v>44</v>
      </c>
      <c r="N11" s="107">
        <v>42736</v>
      </c>
      <c r="O11" s="107">
        <v>43100</v>
      </c>
      <c r="P11" s="236" t="s">
        <v>88</v>
      </c>
      <c r="Q11" s="236" t="s">
        <v>93</v>
      </c>
      <c r="R11" s="198">
        <v>1.4999999999999999E-2</v>
      </c>
      <c r="S11" s="209">
        <v>0.08</v>
      </c>
      <c r="T11" s="198">
        <v>0.08</v>
      </c>
      <c r="U11" s="198">
        <v>0.09</v>
      </c>
      <c r="V11" s="198">
        <v>0.08</v>
      </c>
      <c r="W11" s="198">
        <v>0.08</v>
      </c>
      <c r="X11" s="209">
        <v>0.09</v>
      </c>
      <c r="Y11" s="198">
        <v>0.08</v>
      </c>
      <c r="Z11" s="198">
        <v>0.08</v>
      </c>
      <c r="AA11" s="209">
        <v>0.09</v>
      </c>
      <c r="AB11" s="209">
        <v>0.08</v>
      </c>
      <c r="AC11" s="209">
        <v>0.08</v>
      </c>
      <c r="AD11" s="209">
        <v>0.09</v>
      </c>
      <c r="AE11" s="236" t="s">
        <v>560</v>
      </c>
      <c r="AF11" s="209">
        <v>0.08</v>
      </c>
      <c r="AG11" s="209">
        <f>+AF11+'Marzo 2017'!AG11</f>
        <v>0.33</v>
      </c>
      <c r="AH11" s="173" t="s">
        <v>629</v>
      </c>
    </row>
    <row r="12" spans="2:38" ht="56.25" x14ac:dyDescent="0.25">
      <c r="B12" s="236" t="s">
        <v>40</v>
      </c>
      <c r="C12" s="236" t="s">
        <v>41</v>
      </c>
      <c r="D12" s="236" t="s">
        <v>42</v>
      </c>
      <c r="E12" s="236" t="s">
        <v>43</v>
      </c>
      <c r="F12" s="236" t="s">
        <v>338</v>
      </c>
      <c r="G12" s="236" t="s">
        <v>302</v>
      </c>
      <c r="H12" s="236" t="s">
        <v>303</v>
      </c>
      <c r="I12" s="236" t="s">
        <v>304</v>
      </c>
      <c r="J12" s="236" t="s">
        <v>144</v>
      </c>
      <c r="K12" s="173" t="s">
        <v>461</v>
      </c>
      <c r="L12" s="173" t="s">
        <v>214</v>
      </c>
      <c r="M12" s="236" t="s">
        <v>44</v>
      </c>
      <c r="N12" s="107">
        <v>42856</v>
      </c>
      <c r="O12" s="107">
        <v>43070</v>
      </c>
      <c r="P12" s="236" t="s">
        <v>45</v>
      </c>
      <c r="Q12" s="236" t="s">
        <v>88</v>
      </c>
      <c r="R12" s="198">
        <v>0.01</v>
      </c>
      <c r="S12" s="209"/>
      <c r="T12" s="198"/>
      <c r="U12" s="198"/>
      <c r="V12" s="198"/>
      <c r="W12" s="198">
        <v>0.13</v>
      </c>
      <c r="X12" s="209">
        <v>0.12</v>
      </c>
      <c r="Y12" s="198">
        <v>0.13</v>
      </c>
      <c r="Z12" s="198">
        <v>0.12</v>
      </c>
      <c r="AA12" s="209">
        <v>0.13</v>
      </c>
      <c r="AB12" s="209">
        <v>0.12</v>
      </c>
      <c r="AC12" s="209">
        <v>0.13</v>
      </c>
      <c r="AD12" s="209">
        <v>0.12</v>
      </c>
      <c r="AE12" s="236" t="s">
        <v>560</v>
      </c>
      <c r="AF12" s="209">
        <v>0</v>
      </c>
      <c r="AG12" s="209">
        <f>+AF12+'Marzo 2017'!AG12</f>
        <v>0</v>
      </c>
      <c r="AH12" s="173" t="s">
        <v>462</v>
      </c>
    </row>
    <row r="13" spans="2:38" ht="45" x14ac:dyDescent="0.25">
      <c r="B13" s="236" t="s">
        <v>40</v>
      </c>
      <c r="C13" s="236" t="s">
        <v>41</v>
      </c>
      <c r="D13" s="236" t="s">
        <v>42</v>
      </c>
      <c r="E13" s="236" t="s">
        <v>43</v>
      </c>
      <c r="F13" s="236" t="s">
        <v>338</v>
      </c>
      <c r="G13" s="236" t="s">
        <v>302</v>
      </c>
      <c r="H13" s="236" t="s">
        <v>303</v>
      </c>
      <c r="I13" s="236" t="s">
        <v>304</v>
      </c>
      <c r="J13" s="236" t="s">
        <v>145</v>
      </c>
      <c r="K13" s="173" t="s">
        <v>146</v>
      </c>
      <c r="L13" s="173" t="s">
        <v>161</v>
      </c>
      <c r="M13" s="236" t="s">
        <v>44</v>
      </c>
      <c r="N13" s="107">
        <v>42745</v>
      </c>
      <c r="O13" s="107">
        <v>43100</v>
      </c>
      <c r="P13" s="236" t="s">
        <v>88</v>
      </c>
      <c r="Q13" s="236" t="s">
        <v>88</v>
      </c>
      <c r="R13" s="198">
        <v>0.01</v>
      </c>
      <c r="S13" s="209">
        <v>0.08</v>
      </c>
      <c r="T13" s="198">
        <v>0.08</v>
      </c>
      <c r="U13" s="198">
        <v>0.09</v>
      </c>
      <c r="V13" s="209">
        <v>0.08</v>
      </c>
      <c r="W13" s="198">
        <v>0.08</v>
      </c>
      <c r="X13" s="198">
        <v>0.09</v>
      </c>
      <c r="Y13" s="209">
        <v>0.08</v>
      </c>
      <c r="Z13" s="198">
        <v>0.08</v>
      </c>
      <c r="AA13" s="198">
        <v>0.09</v>
      </c>
      <c r="AB13" s="209">
        <v>0.08</v>
      </c>
      <c r="AC13" s="198">
        <v>0.08</v>
      </c>
      <c r="AD13" s="198">
        <v>0.09</v>
      </c>
      <c r="AE13" s="236" t="s">
        <v>560</v>
      </c>
      <c r="AF13" s="209">
        <v>0.08</v>
      </c>
      <c r="AG13" s="209">
        <f>+AF13+'Marzo 2017'!AG13</f>
        <v>0.33</v>
      </c>
      <c r="AH13" s="173" t="s">
        <v>475</v>
      </c>
    </row>
    <row r="14" spans="2:38" ht="56.25" x14ac:dyDescent="0.25">
      <c r="B14" s="236" t="s">
        <v>40</v>
      </c>
      <c r="C14" s="236" t="s">
        <v>41</v>
      </c>
      <c r="D14" s="236" t="s">
        <v>42</v>
      </c>
      <c r="E14" s="236" t="s">
        <v>43</v>
      </c>
      <c r="F14" s="236" t="s">
        <v>338</v>
      </c>
      <c r="G14" s="236" t="s">
        <v>302</v>
      </c>
      <c r="H14" s="236" t="s">
        <v>303</v>
      </c>
      <c r="I14" s="236" t="s">
        <v>304</v>
      </c>
      <c r="J14" s="236" t="s">
        <v>147</v>
      </c>
      <c r="K14" s="173" t="s">
        <v>464</v>
      </c>
      <c r="L14" s="173" t="s">
        <v>157</v>
      </c>
      <c r="M14" s="236" t="s">
        <v>44</v>
      </c>
      <c r="N14" s="107">
        <v>42736</v>
      </c>
      <c r="O14" s="107">
        <v>42887</v>
      </c>
      <c r="P14" s="236" t="s">
        <v>148</v>
      </c>
      <c r="Q14" s="236" t="s">
        <v>149</v>
      </c>
      <c r="R14" s="198">
        <v>0</v>
      </c>
      <c r="S14" s="209">
        <v>0.14000000000000001</v>
      </c>
      <c r="T14" s="198">
        <v>0.14000000000000001</v>
      </c>
      <c r="U14" s="198">
        <v>0.14000000000000001</v>
      </c>
      <c r="V14" s="209">
        <v>0.14000000000000001</v>
      </c>
      <c r="W14" s="209">
        <v>0.14000000000000001</v>
      </c>
      <c r="X14" s="209">
        <v>0.15</v>
      </c>
      <c r="Y14" s="209">
        <v>0.15</v>
      </c>
      <c r="Z14" s="198"/>
      <c r="AA14" s="209"/>
      <c r="AB14" s="209"/>
      <c r="AC14" s="209"/>
      <c r="AD14" s="209"/>
      <c r="AE14" s="236" t="s">
        <v>560</v>
      </c>
      <c r="AF14" s="209">
        <v>0.14000000000000001</v>
      </c>
      <c r="AG14" s="209">
        <f>+AF14+'Marzo 2017'!AG14</f>
        <v>0.56000000000000005</v>
      </c>
      <c r="AH14" s="173" t="s">
        <v>630</v>
      </c>
    </row>
    <row r="15" spans="2:38" ht="45" x14ac:dyDescent="0.25">
      <c r="B15" s="236" t="s">
        <v>40</v>
      </c>
      <c r="C15" s="236" t="s">
        <v>41</v>
      </c>
      <c r="D15" s="236" t="s">
        <v>42</v>
      </c>
      <c r="E15" s="236" t="s">
        <v>43</v>
      </c>
      <c r="F15" s="236" t="s">
        <v>338</v>
      </c>
      <c r="G15" s="236" t="s">
        <v>302</v>
      </c>
      <c r="H15" s="236" t="s">
        <v>303</v>
      </c>
      <c r="I15" s="236" t="s">
        <v>304</v>
      </c>
      <c r="J15" s="236" t="s">
        <v>150</v>
      </c>
      <c r="K15" s="173" t="s">
        <v>151</v>
      </c>
      <c r="L15" s="173" t="s">
        <v>158</v>
      </c>
      <c r="M15" s="236" t="s">
        <v>44</v>
      </c>
      <c r="N15" s="107">
        <v>42736</v>
      </c>
      <c r="O15" s="107">
        <v>42840</v>
      </c>
      <c r="P15" s="236" t="s">
        <v>152</v>
      </c>
      <c r="Q15" s="236" t="s">
        <v>153</v>
      </c>
      <c r="R15" s="198">
        <v>0.02</v>
      </c>
      <c r="S15" s="209">
        <v>0.25</v>
      </c>
      <c r="T15" s="198">
        <v>0.25</v>
      </c>
      <c r="U15" s="198">
        <v>0.25</v>
      </c>
      <c r="V15" s="198">
        <v>0.25</v>
      </c>
      <c r="W15" s="198"/>
      <c r="X15" s="209"/>
      <c r="Y15" s="198"/>
      <c r="Z15" s="198"/>
      <c r="AA15" s="209"/>
      <c r="AB15" s="209"/>
      <c r="AC15" s="209"/>
      <c r="AD15" s="209"/>
      <c r="AE15" s="236" t="s">
        <v>560</v>
      </c>
      <c r="AF15" s="209">
        <v>0.25</v>
      </c>
      <c r="AG15" s="209">
        <f>+AF15+'Marzo 2017'!AG15</f>
        <v>1</v>
      </c>
      <c r="AH15" s="173"/>
    </row>
    <row r="16" spans="2:38" ht="56.25" x14ac:dyDescent="0.25">
      <c r="B16" s="236" t="s">
        <v>40</v>
      </c>
      <c r="C16" s="236" t="s">
        <v>41</v>
      </c>
      <c r="D16" s="236" t="s">
        <v>42</v>
      </c>
      <c r="E16" s="236" t="s">
        <v>43</v>
      </c>
      <c r="F16" s="236" t="s">
        <v>338</v>
      </c>
      <c r="G16" s="236" t="s">
        <v>302</v>
      </c>
      <c r="H16" s="236" t="s">
        <v>303</v>
      </c>
      <c r="I16" s="236" t="s">
        <v>304</v>
      </c>
      <c r="J16" s="236" t="s">
        <v>154</v>
      </c>
      <c r="K16" s="173" t="s">
        <v>155</v>
      </c>
      <c r="L16" s="173" t="s">
        <v>159</v>
      </c>
      <c r="M16" s="236" t="s">
        <v>44</v>
      </c>
      <c r="N16" s="107">
        <v>42840</v>
      </c>
      <c r="O16" s="107">
        <v>42948</v>
      </c>
      <c r="P16" s="236" t="s">
        <v>156</v>
      </c>
      <c r="Q16" s="236" t="s">
        <v>88</v>
      </c>
      <c r="R16" s="198">
        <v>0.03</v>
      </c>
      <c r="S16" s="209"/>
      <c r="T16" s="198"/>
      <c r="U16" s="198"/>
      <c r="V16" s="198"/>
      <c r="W16" s="209">
        <v>0.25</v>
      </c>
      <c r="X16" s="198">
        <v>0.25</v>
      </c>
      <c r="Y16" s="198">
        <v>0.25</v>
      </c>
      <c r="Z16" s="198">
        <v>0.25</v>
      </c>
      <c r="AA16" s="209"/>
      <c r="AB16" s="209"/>
      <c r="AC16" s="209"/>
      <c r="AD16" s="209"/>
      <c r="AE16" s="236" t="s">
        <v>560</v>
      </c>
      <c r="AF16" s="209">
        <v>0</v>
      </c>
      <c r="AG16" s="209">
        <f>+AF16+'Marzo 2017'!AG16</f>
        <v>0</v>
      </c>
      <c r="AH16" s="173" t="s">
        <v>462</v>
      </c>
    </row>
    <row r="17" spans="2:34" ht="116.25" customHeight="1" x14ac:dyDescent="0.25">
      <c r="B17" s="236" t="s">
        <v>40</v>
      </c>
      <c r="C17" s="236" t="s">
        <v>41</v>
      </c>
      <c r="D17" s="236" t="s">
        <v>42</v>
      </c>
      <c r="E17" s="236" t="s">
        <v>43</v>
      </c>
      <c r="F17" s="236" t="s">
        <v>51</v>
      </c>
      <c r="G17" s="236" t="s">
        <v>302</v>
      </c>
      <c r="H17" s="236" t="s">
        <v>303</v>
      </c>
      <c r="I17" s="236" t="s">
        <v>304</v>
      </c>
      <c r="J17" s="173" t="s">
        <v>215</v>
      </c>
      <c r="K17" s="173" t="s">
        <v>219</v>
      </c>
      <c r="L17" s="173" t="s">
        <v>216</v>
      </c>
      <c r="M17" s="236" t="s">
        <v>48</v>
      </c>
      <c r="N17" s="107">
        <v>42737</v>
      </c>
      <c r="O17" s="107">
        <v>42767</v>
      </c>
      <c r="P17" s="173" t="s">
        <v>96</v>
      </c>
      <c r="Q17" s="236" t="s">
        <v>218</v>
      </c>
      <c r="R17" s="198">
        <v>0.02</v>
      </c>
      <c r="S17" s="209">
        <v>0.5</v>
      </c>
      <c r="T17" s="198"/>
      <c r="U17" s="198"/>
      <c r="V17" s="198"/>
      <c r="W17" s="198">
        <v>0.2</v>
      </c>
      <c r="X17" s="209">
        <v>0.2</v>
      </c>
      <c r="Y17" s="198">
        <v>0.1</v>
      </c>
      <c r="Z17" s="198"/>
      <c r="AA17" s="209"/>
      <c r="AB17" s="209"/>
      <c r="AC17" s="209"/>
      <c r="AD17" s="209"/>
      <c r="AE17" s="236" t="s">
        <v>560</v>
      </c>
      <c r="AF17" s="209">
        <v>0</v>
      </c>
      <c r="AG17" s="209">
        <f>+AF17+'Marzo 2017'!AG17</f>
        <v>0.65</v>
      </c>
      <c r="AH17" s="173" t="s">
        <v>561</v>
      </c>
    </row>
    <row r="18" spans="2:34" ht="116.25" customHeight="1" x14ac:dyDescent="0.25">
      <c r="B18" s="236" t="s">
        <v>40</v>
      </c>
      <c r="C18" s="236" t="s">
        <v>41</v>
      </c>
      <c r="D18" s="236" t="s">
        <v>42</v>
      </c>
      <c r="E18" s="236" t="s">
        <v>43</v>
      </c>
      <c r="F18" s="236" t="s">
        <v>51</v>
      </c>
      <c r="G18" s="236" t="s">
        <v>302</v>
      </c>
      <c r="H18" s="236" t="s">
        <v>303</v>
      </c>
      <c r="I18" s="236" t="s">
        <v>304</v>
      </c>
      <c r="J18" s="173" t="s">
        <v>368</v>
      </c>
      <c r="K18" s="173" t="s">
        <v>369</v>
      </c>
      <c r="L18" s="173" t="s">
        <v>217</v>
      </c>
      <c r="M18" s="236" t="s">
        <v>48</v>
      </c>
      <c r="N18" s="107">
        <v>42768</v>
      </c>
      <c r="O18" s="107">
        <v>42860</v>
      </c>
      <c r="P18" s="173" t="s">
        <v>45</v>
      </c>
      <c r="Q18" s="236" t="s">
        <v>218</v>
      </c>
      <c r="R18" s="198">
        <v>0.03</v>
      </c>
      <c r="S18" s="209"/>
      <c r="T18" s="198">
        <v>0.35</v>
      </c>
      <c r="U18" s="198">
        <v>0.35</v>
      </c>
      <c r="V18" s="198">
        <v>0.3</v>
      </c>
      <c r="W18" s="198"/>
      <c r="X18" s="209"/>
      <c r="Y18" s="198"/>
      <c r="Z18" s="198"/>
      <c r="AA18" s="209"/>
      <c r="AB18" s="209"/>
      <c r="AC18" s="209"/>
      <c r="AD18" s="209"/>
      <c r="AE18" s="236" t="s">
        <v>560</v>
      </c>
      <c r="AF18" s="209">
        <v>0.6</v>
      </c>
      <c r="AG18" s="209">
        <f>+AF18+'Marzo 2017'!AG18</f>
        <v>1</v>
      </c>
      <c r="AH18" s="173" t="s">
        <v>562</v>
      </c>
    </row>
    <row r="19" spans="2:34" ht="45" x14ac:dyDescent="0.25">
      <c r="B19" s="236" t="s">
        <v>40</v>
      </c>
      <c r="C19" s="236" t="s">
        <v>41</v>
      </c>
      <c r="D19" s="236" t="s">
        <v>42</v>
      </c>
      <c r="E19" s="236" t="s">
        <v>43</v>
      </c>
      <c r="F19" s="236" t="s">
        <v>47</v>
      </c>
      <c r="G19" s="236" t="s">
        <v>302</v>
      </c>
      <c r="H19" s="236" t="s">
        <v>303</v>
      </c>
      <c r="I19" s="236" t="s">
        <v>304</v>
      </c>
      <c r="J19" s="173" t="s">
        <v>220</v>
      </c>
      <c r="K19" s="173" t="s">
        <v>371</v>
      </c>
      <c r="L19" s="173" t="s">
        <v>221</v>
      </c>
      <c r="M19" s="236" t="s">
        <v>48</v>
      </c>
      <c r="N19" s="107">
        <v>42747</v>
      </c>
      <c r="O19" s="107">
        <v>42786</v>
      </c>
      <c r="P19" s="173" t="s">
        <v>96</v>
      </c>
      <c r="Q19" s="236" t="s">
        <v>222</v>
      </c>
      <c r="R19" s="198">
        <v>0.02</v>
      </c>
      <c r="S19" s="209">
        <v>0.1</v>
      </c>
      <c r="T19" s="198">
        <v>0.2</v>
      </c>
      <c r="U19" s="198">
        <v>0.2</v>
      </c>
      <c r="V19" s="198">
        <v>0.5</v>
      </c>
      <c r="W19" s="198"/>
      <c r="X19" s="209"/>
      <c r="Y19" s="198"/>
      <c r="Z19" s="198"/>
      <c r="AA19" s="209"/>
      <c r="AB19" s="209"/>
      <c r="AC19" s="209"/>
      <c r="AD19" s="209"/>
      <c r="AE19" s="236" t="s">
        <v>560</v>
      </c>
      <c r="AF19" s="209">
        <v>0.1</v>
      </c>
      <c r="AG19" s="209">
        <f>+AF19+'Marzo 2017'!AG19</f>
        <v>0.4</v>
      </c>
      <c r="AH19" s="173" t="s">
        <v>563</v>
      </c>
    </row>
    <row r="20" spans="2:34" ht="67.5" x14ac:dyDescent="0.25">
      <c r="B20" s="236" t="s">
        <v>40</v>
      </c>
      <c r="C20" s="236" t="s">
        <v>41</v>
      </c>
      <c r="D20" s="236" t="s">
        <v>42</v>
      </c>
      <c r="E20" s="236" t="s">
        <v>43</v>
      </c>
      <c r="F20" s="236" t="s">
        <v>47</v>
      </c>
      <c r="G20" s="236" t="s">
        <v>302</v>
      </c>
      <c r="H20" s="236" t="s">
        <v>303</v>
      </c>
      <c r="I20" s="236" t="s">
        <v>304</v>
      </c>
      <c r="J20" s="109" t="s">
        <v>224</v>
      </c>
      <c r="K20" s="173" t="s">
        <v>223</v>
      </c>
      <c r="L20" s="173" t="s">
        <v>216</v>
      </c>
      <c r="M20" s="236" t="s">
        <v>48</v>
      </c>
      <c r="N20" s="107">
        <v>42887</v>
      </c>
      <c r="O20" s="107">
        <v>43100</v>
      </c>
      <c r="P20" s="173" t="s">
        <v>226</v>
      </c>
      <c r="Q20" s="236" t="s">
        <v>88</v>
      </c>
      <c r="R20" s="198">
        <v>0.01</v>
      </c>
      <c r="S20" s="209"/>
      <c r="T20" s="198"/>
      <c r="U20" s="198"/>
      <c r="V20" s="198"/>
      <c r="W20" s="198"/>
      <c r="X20" s="209">
        <v>0.1</v>
      </c>
      <c r="Y20" s="198">
        <v>0.1</v>
      </c>
      <c r="Z20" s="198">
        <v>0.1</v>
      </c>
      <c r="AA20" s="209">
        <v>0.1</v>
      </c>
      <c r="AB20" s="209">
        <v>0.2</v>
      </c>
      <c r="AC20" s="209">
        <v>0.2</v>
      </c>
      <c r="AD20" s="209">
        <v>0.2</v>
      </c>
      <c r="AE20" s="236" t="s">
        <v>560</v>
      </c>
      <c r="AF20" s="209">
        <v>0</v>
      </c>
      <c r="AG20" s="209">
        <f>+AF20+'Marzo 2017'!AG20</f>
        <v>0</v>
      </c>
      <c r="AH20" s="173" t="s">
        <v>564</v>
      </c>
    </row>
    <row r="21" spans="2:34" ht="67.5" x14ac:dyDescent="0.25">
      <c r="B21" s="236" t="s">
        <v>40</v>
      </c>
      <c r="C21" s="236" t="s">
        <v>41</v>
      </c>
      <c r="D21" s="236" t="s">
        <v>42</v>
      </c>
      <c r="E21" s="236" t="s">
        <v>43</v>
      </c>
      <c r="F21" s="236" t="s">
        <v>47</v>
      </c>
      <c r="G21" s="236" t="s">
        <v>302</v>
      </c>
      <c r="H21" s="236" t="s">
        <v>303</v>
      </c>
      <c r="I21" s="236" t="s">
        <v>304</v>
      </c>
      <c r="J21" s="109" t="s">
        <v>224</v>
      </c>
      <c r="K21" s="173" t="s">
        <v>225</v>
      </c>
      <c r="L21" s="173" t="s">
        <v>257</v>
      </c>
      <c r="M21" s="236" t="s">
        <v>48</v>
      </c>
      <c r="N21" s="107">
        <v>43070</v>
      </c>
      <c r="O21" s="107">
        <v>43100</v>
      </c>
      <c r="P21" s="173" t="s">
        <v>226</v>
      </c>
      <c r="Q21" s="236" t="s">
        <v>88</v>
      </c>
      <c r="R21" s="198">
        <v>0.01</v>
      </c>
      <c r="S21" s="236"/>
      <c r="T21" s="211"/>
      <c r="U21" s="211"/>
      <c r="V21" s="211"/>
      <c r="W21" s="211"/>
      <c r="X21" s="236"/>
      <c r="Y21" s="211"/>
      <c r="Z21" s="198"/>
      <c r="AA21" s="209"/>
      <c r="AB21" s="209"/>
      <c r="AC21" s="209"/>
      <c r="AD21" s="209">
        <v>1</v>
      </c>
      <c r="AE21" s="236" t="s">
        <v>560</v>
      </c>
      <c r="AF21" s="209">
        <v>0</v>
      </c>
      <c r="AG21" s="209">
        <f>+AF21+'Marzo 2017'!AG21</f>
        <v>0</v>
      </c>
      <c r="AH21" s="173" t="s">
        <v>361</v>
      </c>
    </row>
    <row r="22" spans="2:34" ht="158.25" customHeight="1" x14ac:dyDescent="0.25">
      <c r="B22" s="236" t="s">
        <v>40</v>
      </c>
      <c r="C22" s="236" t="s">
        <v>41</v>
      </c>
      <c r="D22" s="236" t="s">
        <v>42</v>
      </c>
      <c r="E22" s="236" t="s">
        <v>43</v>
      </c>
      <c r="F22" s="236" t="s">
        <v>47</v>
      </c>
      <c r="G22" s="236" t="s">
        <v>306</v>
      </c>
      <c r="H22" s="236" t="s">
        <v>307</v>
      </c>
      <c r="I22" s="236" t="s">
        <v>308</v>
      </c>
      <c r="J22" s="173" t="s">
        <v>227</v>
      </c>
      <c r="K22" s="173" t="s">
        <v>228</v>
      </c>
      <c r="L22" s="173" t="s">
        <v>229</v>
      </c>
      <c r="M22" s="236" t="s">
        <v>48</v>
      </c>
      <c r="N22" s="107">
        <v>42794</v>
      </c>
      <c r="O22" s="107">
        <v>43100</v>
      </c>
      <c r="P22" s="173" t="s">
        <v>49</v>
      </c>
      <c r="Q22" s="236" t="s">
        <v>230</v>
      </c>
      <c r="R22" s="198">
        <v>0.02</v>
      </c>
      <c r="S22" s="209"/>
      <c r="T22" s="198">
        <v>0.1</v>
      </c>
      <c r="U22" s="198"/>
      <c r="V22" s="198">
        <v>0.2</v>
      </c>
      <c r="W22" s="198"/>
      <c r="X22" s="209">
        <v>0.2</v>
      </c>
      <c r="Y22" s="198"/>
      <c r="Z22" s="198">
        <v>0.2</v>
      </c>
      <c r="AA22" s="209">
        <v>0.1</v>
      </c>
      <c r="AB22" s="209"/>
      <c r="AC22" s="209"/>
      <c r="AD22" s="209">
        <v>0.2</v>
      </c>
      <c r="AE22" s="236" t="s">
        <v>560</v>
      </c>
      <c r="AF22" s="209">
        <v>0.2</v>
      </c>
      <c r="AG22" s="209">
        <f>+AF22+'Marzo 2017'!AG22</f>
        <v>0.4</v>
      </c>
      <c r="AH22" s="173" t="s">
        <v>565</v>
      </c>
    </row>
    <row r="23" spans="2:34" ht="45" x14ac:dyDescent="0.25">
      <c r="B23" s="236" t="s">
        <v>40</v>
      </c>
      <c r="C23" s="236" t="s">
        <v>41</v>
      </c>
      <c r="D23" s="236" t="s">
        <v>42</v>
      </c>
      <c r="E23" s="236" t="s">
        <v>43</v>
      </c>
      <c r="F23" s="236" t="s">
        <v>50</v>
      </c>
      <c r="G23" s="236" t="s">
        <v>302</v>
      </c>
      <c r="H23" s="236" t="s">
        <v>303</v>
      </c>
      <c r="I23" s="236" t="s">
        <v>304</v>
      </c>
      <c r="J23" s="173" t="s">
        <v>363</v>
      </c>
      <c r="K23" s="173" t="s">
        <v>374</v>
      </c>
      <c r="L23" s="173" t="s">
        <v>234</v>
      </c>
      <c r="M23" s="236" t="s">
        <v>48</v>
      </c>
      <c r="N23" s="107">
        <v>42765</v>
      </c>
      <c r="O23" s="107">
        <v>43100</v>
      </c>
      <c r="P23" s="173" t="s">
        <v>237</v>
      </c>
      <c r="Q23" s="236" t="s">
        <v>238</v>
      </c>
      <c r="R23" s="198">
        <v>0.12</v>
      </c>
      <c r="S23" s="209">
        <v>0.1</v>
      </c>
      <c r="T23" s="198"/>
      <c r="U23" s="198">
        <v>0.2</v>
      </c>
      <c r="V23" s="198"/>
      <c r="W23" s="198">
        <v>0.2</v>
      </c>
      <c r="X23" s="209"/>
      <c r="Y23" s="198">
        <v>0.1</v>
      </c>
      <c r="Z23" s="198"/>
      <c r="AA23" s="209">
        <v>0.2</v>
      </c>
      <c r="AB23" s="209"/>
      <c r="AC23" s="209">
        <v>0.2</v>
      </c>
      <c r="AD23" s="209"/>
      <c r="AE23" s="236" t="s">
        <v>560</v>
      </c>
      <c r="AF23" s="209">
        <v>0.1</v>
      </c>
      <c r="AG23" s="209">
        <f>+AF23+'Marzo 2017'!AG23</f>
        <v>0.4</v>
      </c>
      <c r="AH23" s="173" t="s">
        <v>566</v>
      </c>
    </row>
    <row r="24" spans="2:34" ht="45" x14ac:dyDescent="0.25">
      <c r="B24" s="236" t="s">
        <v>40</v>
      </c>
      <c r="C24" s="236" t="s">
        <v>41</v>
      </c>
      <c r="D24" s="236" t="s">
        <v>42</v>
      </c>
      <c r="E24" s="236" t="s">
        <v>43</v>
      </c>
      <c r="F24" s="236" t="s">
        <v>50</v>
      </c>
      <c r="G24" s="236" t="s">
        <v>302</v>
      </c>
      <c r="H24" s="236" t="s">
        <v>303</v>
      </c>
      <c r="I24" s="236" t="s">
        <v>304</v>
      </c>
      <c r="J24" s="173" t="s">
        <v>231</v>
      </c>
      <c r="K24" s="173" t="s">
        <v>232</v>
      </c>
      <c r="L24" s="173" t="s">
        <v>235</v>
      </c>
      <c r="M24" s="236" t="s">
        <v>48</v>
      </c>
      <c r="N24" s="107">
        <v>42736</v>
      </c>
      <c r="O24" s="107">
        <v>43100</v>
      </c>
      <c r="P24" s="173" t="s">
        <v>45</v>
      </c>
      <c r="Q24" s="236" t="s">
        <v>88</v>
      </c>
      <c r="R24" s="198">
        <v>0.06</v>
      </c>
      <c r="S24" s="209">
        <v>0.1</v>
      </c>
      <c r="T24" s="198"/>
      <c r="U24" s="198">
        <v>0.2</v>
      </c>
      <c r="V24" s="198"/>
      <c r="W24" s="198">
        <v>0.2</v>
      </c>
      <c r="X24" s="209"/>
      <c r="Y24" s="198">
        <v>0.1</v>
      </c>
      <c r="Z24" s="198"/>
      <c r="AA24" s="209">
        <v>0.2</v>
      </c>
      <c r="AB24" s="209"/>
      <c r="AC24" s="209">
        <v>0.2</v>
      </c>
      <c r="AD24" s="209"/>
      <c r="AE24" s="236" t="s">
        <v>560</v>
      </c>
      <c r="AF24" s="209">
        <v>0.2</v>
      </c>
      <c r="AG24" s="209">
        <f>+AF24+'Marzo 2017'!AG24</f>
        <v>0.30000000000000004</v>
      </c>
      <c r="AH24" s="173" t="s">
        <v>567</v>
      </c>
    </row>
    <row r="25" spans="2:34" ht="45" x14ac:dyDescent="0.25">
      <c r="B25" s="236" t="s">
        <v>40</v>
      </c>
      <c r="C25" s="236" t="s">
        <v>41</v>
      </c>
      <c r="D25" s="236" t="s">
        <v>42</v>
      </c>
      <c r="E25" s="236" t="s">
        <v>43</v>
      </c>
      <c r="F25" s="236" t="s">
        <v>50</v>
      </c>
      <c r="G25" s="236" t="s">
        <v>302</v>
      </c>
      <c r="H25" s="236" t="s">
        <v>303</v>
      </c>
      <c r="I25" s="236" t="s">
        <v>304</v>
      </c>
      <c r="J25" s="173" t="s">
        <v>258</v>
      </c>
      <c r="K25" s="173" t="s">
        <v>233</v>
      </c>
      <c r="L25" s="173" t="s">
        <v>236</v>
      </c>
      <c r="M25" s="236" t="s">
        <v>48</v>
      </c>
      <c r="N25" s="107">
        <v>42736</v>
      </c>
      <c r="O25" s="107">
        <v>42923</v>
      </c>
      <c r="P25" s="173" t="s">
        <v>45</v>
      </c>
      <c r="Q25" s="236" t="s">
        <v>88</v>
      </c>
      <c r="R25" s="198">
        <v>0.06</v>
      </c>
      <c r="S25" s="209">
        <v>0.1</v>
      </c>
      <c r="T25" s="198"/>
      <c r="U25" s="198">
        <v>0.2</v>
      </c>
      <c r="V25" s="198"/>
      <c r="W25" s="198">
        <v>0.2</v>
      </c>
      <c r="X25" s="209">
        <v>0.2</v>
      </c>
      <c r="Y25" s="198">
        <v>0.3</v>
      </c>
      <c r="Z25" s="198"/>
      <c r="AA25" s="209"/>
      <c r="AB25" s="209"/>
      <c r="AC25" s="209"/>
      <c r="AD25" s="209"/>
      <c r="AE25" s="236" t="s">
        <v>560</v>
      </c>
      <c r="AF25" s="209">
        <v>0</v>
      </c>
      <c r="AG25" s="209">
        <f>+AF25+'Marzo 2017'!AG25</f>
        <v>0.30000000000000004</v>
      </c>
      <c r="AH25" s="173" t="s">
        <v>568</v>
      </c>
    </row>
    <row r="26" spans="2:34" ht="207.75" customHeight="1" x14ac:dyDescent="0.25">
      <c r="B26" s="236" t="s">
        <v>40</v>
      </c>
      <c r="C26" s="236" t="s">
        <v>41</v>
      </c>
      <c r="D26" s="236" t="s">
        <v>42</v>
      </c>
      <c r="E26" s="236" t="s">
        <v>43</v>
      </c>
      <c r="F26" s="236" t="s">
        <v>52</v>
      </c>
      <c r="G26" s="236" t="s">
        <v>302</v>
      </c>
      <c r="H26" s="236" t="s">
        <v>303</v>
      </c>
      <c r="I26" s="236" t="s">
        <v>305</v>
      </c>
      <c r="J26" s="236" t="s">
        <v>94</v>
      </c>
      <c r="K26" s="173" t="s">
        <v>322</v>
      </c>
      <c r="L26" s="173" t="s">
        <v>95</v>
      </c>
      <c r="M26" s="236" t="s">
        <v>46</v>
      </c>
      <c r="N26" s="107">
        <v>42767</v>
      </c>
      <c r="O26" s="107">
        <v>43100</v>
      </c>
      <c r="P26" s="173" t="s">
        <v>96</v>
      </c>
      <c r="Q26" s="173" t="s">
        <v>97</v>
      </c>
      <c r="R26" s="198">
        <v>0.1</v>
      </c>
      <c r="S26" s="209">
        <v>0.03</v>
      </c>
      <c r="T26" s="198">
        <v>0.05</v>
      </c>
      <c r="U26" s="198">
        <v>0.05</v>
      </c>
      <c r="V26" s="198">
        <v>0.1</v>
      </c>
      <c r="W26" s="198">
        <v>0.1</v>
      </c>
      <c r="X26" s="198">
        <v>0.1</v>
      </c>
      <c r="Y26" s="198">
        <v>0.1</v>
      </c>
      <c r="Z26" s="198">
        <v>0.1</v>
      </c>
      <c r="AA26" s="198">
        <v>0.1</v>
      </c>
      <c r="AB26" s="198">
        <v>0.1</v>
      </c>
      <c r="AC26" s="198">
        <v>0.1</v>
      </c>
      <c r="AD26" s="198">
        <v>7.0000000000000007E-2</v>
      </c>
      <c r="AE26" s="236" t="s">
        <v>560</v>
      </c>
      <c r="AF26" s="209">
        <v>0.1</v>
      </c>
      <c r="AG26" s="209">
        <f>+AF26+'Marzo 2017'!AG26</f>
        <v>0.23</v>
      </c>
      <c r="AH26" s="173" t="s">
        <v>569</v>
      </c>
    </row>
    <row r="27" spans="2:34" ht="118.5" customHeight="1" x14ac:dyDescent="0.25">
      <c r="B27" s="236" t="s">
        <v>40</v>
      </c>
      <c r="C27" s="236" t="s">
        <v>41</v>
      </c>
      <c r="D27" s="236" t="s">
        <v>42</v>
      </c>
      <c r="E27" s="236" t="s">
        <v>43</v>
      </c>
      <c r="F27" s="236" t="s">
        <v>52</v>
      </c>
      <c r="G27" s="236" t="s">
        <v>302</v>
      </c>
      <c r="H27" s="236" t="s">
        <v>303</v>
      </c>
      <c r="I27" s="236" t="s">
        <v>305</v>
      </c>
      <c r="J27" s="236" t="s">
        <v>98</v>
      </c>
      <c r="K27" s="173" t="s">
        <v>99</v>
      </c>
      <c r="L27" s="173" t="s">
        <v>100</v>
      </c>
      <c r="M27" s="236" t="s">
        <v>46</v>
      </c>
      <c r="N27" s="107">
        <v>42826</v>
      </c>
      <c r="O27" s="107">
        <v>43100</v>
      </c>
      <c r="P27" s="173" t="s">
        <v>96</v>
      </c>
      <c r="Q27" s="173" t="s">
        <v>97</v>
      </c>
      <c r="R27" s="198">
        <v>7.0000000000000007E-2</v>
      </c>
      <c r="S27" s="209"/>
      <c r="T27" s="198"/>
      <c r="U27" s="198"/>
      <c r="V27" s="198">
        <v>0.05</v>
      </c>
      <c r="W27" s="198">
        <v>0.1</v>
      </c>
      <c r="X27" s="209">
        <v>0.1</v>
      </c>
      <c r="Y27" s="198">
        <v>0.1</v>
      </c>
      <c r="Z27" s="198">
        <v>0.1</v>
      </c>
      <c r="AA27" s="209">
        <v>0.15</v>
      </c>
      <c r="AB27" s="209">
        <v>0.15</v>
      </c>
      <c r="AC27" s="209">
        <v>0.15</v>
      </c>
      <c r="AD27" s="209">
        <v>0.1</v>
      </c>
      <c r="AE27" s="236" t="s">
        <v>560</v>
      </c>
      <c r="AF27" s="209">
        <v>0.05</v>
      </c>
      <c r="AG27" s="209">
        <f>+AF27+'Marzo 2017'!AG27</f>
        <v>0.05</v>
      </c>
      <c r="AH27" s="173" t="s">
        <v>570</v>
      </c>
    </row>
    <row r="28" spans="2:34" ht="45" x14ac:dyDescent="0.25">
      <c r="B28" s="236" t="s">
        <v>40</v>
      </c>
      <c r="C28" s="236" t="s">
        <v>41</v>
      </c>
      <c r="D28" s="236" t="s">
        <v>42</v>
      </c>
      <c r="E28" s="236" t="s">
        <v>43</v>
      </c>
      <c r="F28" s="236" t="s">
        <v>52</v>
      </c>
      <c r="G28" s="236" t="s">
        <v>302</v>
      </c>
      <c r="H28" s="236" t="s">
        <v>303</v>
      </c>
      <c r="I28" s="236" t="s">
        <v>305</v>
      </c>
      <c r="J28" s="236" t="s">
        <v>101</v>
      </c>
      <c r="K28" s="173" t="s">
        <v>102</v>
      </c>
      <c r="L28" s="173" t="s">
        <v>103</v>
      </c>
      <c r="M28" s="236" t="s">
        <v>46</v>
      </c>
      <c r="N28" s="107">
        <v>42826</v>
      </c>
      <c r="O28" s="107">
        <v>43100</v>
      </c>
      <c r="P28" s="173" t="s">
        <v>96</v>
      </c>
      <c r="Q28" s="173" t="s">
        <v>104</v>
      </c>
      <c r="R28" s="198">
        <v>0.08</v>
      </c>
      <c r="S28" s="209">
        <v>0.02</v>
      </c>
      <c r="T28" s="198">
        <v>0.04</v>
      </c>
      <c r="U28" s="198">
        <v>0.06</v>
      </c>
      <c r="V28" s="198">
        <v>0.08</v>
      </c>
      <c r="W28" s="198">
        <v>0.1</v>
      </c>
      <c r="X28" s="209">
        <v>0.1</v>
      </c>
      <c r="Y28" s="198">
        <v>0.1</v>
      </c>
      <c r="Z28" s="198">
        <v>0.1</v>
      </c>
      <c r="AA28" s="209">
        <v>0.1</v>
      </c>
      <c r="AB28" s="209">
        <v>0.1</v>
      </c>
      <c r="AC28" s="209">
        <v>0.1</v>
      </c>
      <c r="AD28" s="209">
        <v>0.1</v>
      </c>
      <c r="AE28" s="236" t="s">
        <v>560</v>
      </c>
      <c r="AF28" s="209">
        <v>0.02</v>
      </c>
      <c r="AG28" s="209">
        <f>+AF28+'Marzo 2017'!AG28</f>
        <v>0.13999999999999999</v>
      </c>
      <c r="AH28" s="173" t="s">
        <v>571</v>
      </c>
    </row>
    <row r="29" spans="2:34" ht="118.5" customHeight="1" x14ac:dyDescent="0.25">
      <c r="B29" s="236" t="s">
        <v>40</v>
      </c>
      <c r="C29" s="236" t="s">
        <v>41</v>
      </c>
      <c r="D29" s="236" t="s">
        <v>42</v>
      </c>
      <c r="E29" s="236" t="s">
        <v>43</v>
      </c>
      <c r="F29" s="236" t="s">
        <v>52</v>
      </c>
      <c r="G29" s="236" t="s">
        <v>324</v>
      </c>
      <c r="H29" s="236" t="s">
        <v>325</v>
      </c>
      <c r="I29" s="236" t="s">
        <v>323</v>
      </c>
      <c r="J29" s="236" t="s">
        <v>105</v>
      </c>
      <c r="K29" s="173" t="s">
        <v>106</v>
      </c>
      <c r="L29" s="173" t="s">
        <v>107</v>
      </c>
      <c r="M29" s="236" t="s">
        <v>46</v>
      </c>
      <c r="N29" s="107">
        <v>42745</v>
      </c>
      <c r="O29" s="107">
        <v>43100</v>
      </c>
      <c r="P29" s="173" t="s">
        <v>96</v>
      </c>
      <c r="Q29" s="173" t="s">
        <v>108</v>
      </c>
      <c r="R29" s="198">
        <v>0.08</v>
      </c>
      <c r="S29" s="209">
        <v>0.04</v>
      </c>
      <c r="T29" s="198">
        <v>0.06</v>
      </c>
      <c r="U29" s="198">
        <v>0.08</v>
      </c>
      <c r="V29" s="198">
        <v>0.08</v>
      </c>
      <c r="W29" s="198">
        <v>0.08</v>
      </c>
      <c r="X29" s="209">
        <v>0.08</v>
      </c>
      <c r="Y29" s="198">
        <v>0.08</v>
      </c>
      <c r="Z29" s="198">
        <v>0.08</v>
      </c>
      <c r="AA29" s="209">
        <v>0.1</v>
      </c>
      <c r="AB29" s="209">
        <v>0.1</v>
      </c>
      <c r="AC29" s="209">
        <v>0.1</v>
      </c>
      <c r="AD29" s="209">
        <v>0.12</v>
      </c>
      <c r="AE29" s="236" t="s">
        <v>560</v>
      </c>
      <c r="AF29" s="209">
        <v>0.04</v>
      </c>
      <c r="AG29" s="209">
        <f>+AF29+'Marzo 2017'!AG29</f>
        <v>0.22</v>
      </c>
      <c r="AH29" s="173" t="s">
        <v>572</v>
      </c>
    </row>
    <row r="30" spans="2:34" ht="45" x14ac:dyDescent="0.25">
      <c r="B30" s="236" t="s">
        <v>40</v>
      </c>
      <c r="C30" s="236" t="s">
        <v>41</v>
      </c>
      <c r="D30" s="236" t="s">
        <v>42</v>
      </c>
      <c r="E30" s="236" t="s">
        <v>43</v>
      </c>
      <c r="F30" s="236" t="s">
        <v>52</v>
      </c>
      <c r="G30" s="236" t="s">
        <v>302</v>
      </c>
      <c r="H30" s="236" t="s">
        <v>303</v>
      </c>
      <c r="I30" s="236" t="s">
        <v>305</v>
      </c>
      <c r="J30" s="236" t="s">
        <v>109</v>
      </c>
      <c r="K30" s="173" t="s">
        <v>110</v>
      </c>
      <c r="L30" s="173" t="s">
        <v>111</v>
      </c>
      <c r="M30" s="236" t="s">
        <v>46</v>
      </c>
      <c r="N30" s="107">
        <v>42658</v>
      </c>
      <c r="O30" s="107">
        <v>43100</v>
      </c>
      <c r="P30" s="173" t="s">
        <v>96</v>
      </c>
      <c r="Q30" s="173" t="s">
        <v>112</v>
      </c>
      <c r="R30" s="198">
        <v>0.02</v>
      </c>
      <c r="S30" s="209">
        <v>0.01</v>
      </c>
      <c r="T30" s="198"/>
      <c r="U30" s="198"/>
      <c r="V30" s="198">
        <v>0.04</v>
      </c>
      <c r="W30" s="198"/>
      <c r="X30" s="209"/>
      <c r="Y30" s="198"/>
      <c r="Z30" s="198">
        <v>0.1</v>
      </c>
      <c r="AA30" s="209">
        <v>0.2</v>
      </c>
      <c r="AB30" s="209">
        <v>0.2</v>
      </c>
      <c r="AC30" s="209">
        <v>0.2</v>
      </c>
      <c r="AD30" s="209">
        <v>0.25</v>
      </c>
      <c r="AE30" s="236" t="s">
        <v>560</v>
      </c>
      <c r="AF30" s="209">
        <v>0</v>
      </c>
      <c r="AG30" s="209">
        <f>+AF30+'Marzo 2017'!AG30</f>
        <v>0.01</v>
      </c>
      <c r="AH30" s="173" t="s">
        <v>573</v>
      </c>
    </row>
    <row r="31" spans="2:34" ht="236.25" x14ac:dyDescent="0.25">
      <c r="B31" s="236" t="s">
        <v>40</v>
      </c>
      <c r="C31" s="236" t="s">
        <v>41</v>
      </c>
      <c r="D31" s="236" t="s">
        <v>42</v>
      </c>
      <c r="E31" s="236" t="s">
        <v>43</v>
      </c>
      <c r="F31" s="236" t="s">
        <v>52</v>
      </c>
      <c r="G31" s="236" t="s">
        <v>302</v>
      </c>
      <c r="H31" s="236" t="s">
        <v>303</v>
      </c>
      <c r="I31" s="236" t="s">
        <v>305</v>
      </c>
      <c r="J31" s="236" t="s">
        <v>113</v>
      </c>
      <c r="K31" s="173" t="s">
        <v>114</v>
      </c>
      <c r="L31" s="173" t="s">
        <v>115</v>
      </c>
      <c r="M31" s="236" t="s">
        <v>46</v>
      </c>
      <c r="N31" s="107">
        <v>42826</v>
      </c>
      <c r="O31" s="107">
        <v>43100</v>
      </c>
      <c r="P31" s="173" t="s">
        <v>116</v>
      </c>
      <c r="Q31" s="173" t="s">
        <v>117</v>
      </c>
      <c r="R31" s="198">
        <v>0.08</v>
      </c>
      <c r="S31" s="209"/>
      <c r="T31" s="198"/>
      <c r="U31" s="198"/>
      <c r="V31" s="198">
        <v>0.05</v>
      </c>
      <c r="W31" s="198">
        <v>0.1</v>
      </c>
      <c r="X31" s="209">
        <v>0.1</v>
      </c>
      <c r="Y31" s="198">
        <v>0.1</v>
      </c>
      <c r="Z31" s="198">
        <v>0.1</v>
      </c>
      <c r="AA31" s="209">
        <v>0.1</v>
      </c>
      <c r="AB31" s="209">
        <v>0.1</v>
      </c>
      <c r="AC31" s="209">
        <v>0.1</v>
      </c>
      <c r="AD31" s="209">
        <v>0.25</v>
      </c>
      <c r="AE31" s="236" t="s">
        <v>560</v>
      </c>
      <c r="AF31" s="209">
        <v>0.05</v>
      </c>
      <c r="AG31" s="209">
        <f>+AF31+'Marzo 2017'!AG31</f>
        <v>0.05</v>
      </c>
      <c r="AH31" s="173" t="s">
        <v>574</v>
      </c>
    </row>
    <row r="32" spans="2:34" ht="101.25" x14ac:dyDescent="0.25">
      <c r="B32" s="236" t="s">
        <v>40</v>
      </c>
      <c r="C32" s="236" t="s">
        <v>41</v>
      </c>
      <c r="D32" s="236" t="s">
        <v>42</v>
      </c>
      <c r="E32" s="236" t="s">
        <v>43</v>
      </c>
      <c r="F32" s="236" t="s">
        <v>52</v>
      </c>
      <c r="G32" s="236" t="s">
        <v>302</v>
      </c>
      <c r="H32" s="236" t="s">
        <v>303</v>
      </c>
      <c r="I32" s="236" t="s">
        <v>305</v>
      </c>
      <c r="J32" s="236" t="s">
        <v>118</v>
      </c>
      <c r="K32" s="173" t="s">
        <v>119</v>
      </c>
      <c r="L32" s="173" t="s">
        <v>120</v>
      </c>
      <c r="M32" s="236" t="s">
        <v>46</v>
      </c>
      <c r="N32" s="107">
        <v>42948</v>
      </c>
      <c r="O32" s="107">
        <v>43100</v>
      </c>
      <c r="P32" s="173"/>
      <c r="Q32" s="173"/>
      <c r="R32" s="198">
        <v>0.08</v>
      </c>
      <c r="S32" s="209"/>
      <c r="T32" s="198"/>
      <c r="U32" s="198"/>
      <c r="V32" s="198"/>
      <c r="W32" s="198"/>
      <c r="X32" s="209"/>
      <c r="Y32" s="198"/>
      <c r="Z32" s="198">
        <v>0.05</v>
      </c>
      <c r="AA32" s="209">
        <v>0.1</v>
      </c>
      <c r="AB32" s="209">
        <v>0.2</v>
      </c>
      <c r="AC32" s="209">
        <v>0.3</v>
      </c>
      <c r="AD32" s="209">
        <v>0.35</v>
      </c>
      <c r="AE32" s="236" t="s">
        <v>560</v>
      </c>
      <c r="AF32" s="209">
        <v>0</v>
      </c>
      <c r="AG32" s="209">
        <f>+AF32+'Marzo 2017'!AG32</f>
        <v>0</v>
      </c>
      <c r="AH32" s="173" t="s">
        <v>575</v>
      </c>
    </row>
    <row r="33" spans="2:34" ht="56.25" x14ac:dyDescent="0.25">
      <c r="B33" s="236" t="s">
        <v>40</v>
      </c>
      <c r="C33" s="236" t="s">
        <v>54</v>
      </c>
      <c r="D33" s="236" t="s">
        <v>42</v>
      </c>
      <c r="E33" s="236" t="s">
        <v>55</v>
      </c>
      <c r="F33" s="236" t="s">
        <v>56</v>
      </c>
      <c r="G33" s="236" t="s">
        <v>302</v>
      </c>
      <c r="H33" s="236" t="s">
        <v>309</v>
      </c>
      <c r="I33" s="236" t="s">
        <v>310</v>
      </c>
      <c r="J33" s="234" t="s">
        <v>162</v>
      </c>
      <c r="K33" s="173" t="s">
        <v>339</v>
      </c>
      <c r="L33" s="173" t="s">
        <v>259</v>
      </c>
      <c r="M33" s="236" t="s">
        <v>57</v>
      </c>
      <c r="N33" s="107">
        <v>42795</v>
      </c>
      <c r="O33" s="107">
        <v>42916</v>
      </c>
      <c r="P33" s="173" t="s">
        <v>260</v>
      </c>
      <c r="Q33" s="173" t="s">
        <v>88</v>
      </c>
      <c r="R33" s="198">
        <v>0.2</v>
      </c>
      <c r="S33" s="209"/>
      <c r="T33" s="198"/>
      <c r="U33" s="198">
        <v>0.25</v>
      </c>
      <c r="V33" s="198">
        <v>0.25</v>
      </c>
      <c r="W33" s="198">
        <v>0.25</v>
      </c>
      <c r="X33" s="209">
        <v>0.25</v>
      </c>
      <c r="Y33" s="198"/>
      <c r="Z33" s="198"/>
      <c r="AA33" s="209"/>
      <c r="AB33" s="198"/>
      <c r="AC33" s="198"/>
      <c r="AD33" s="209"/>
      <c r="AE33" s="236" t="s">
        <v>560</v>
      </c>
      <c r="AF33" s="209">
        <v>0.25</v>
      </c>
      <c r="AG33" s="209">
        <f>+AF33+'Marzo 2017'!AG33</f>
        <v>0.25</v>
      </c>
      <c r="AH33" s="125" t="s">
        <v>619</v>
      </c>
    </row>
    <row r="34" spans="2:34" ht="56.25" x14ac:dyDescent="0.25">
      <c r="B34" s="236" t="s">
        <v>40</v>
      </c>
      <c r="C34" s="236" t="s">
        <v>58</v>
      </c>
      <c r="D34" s="236" t="s">
        <v>42</v>
      </c>
      <c r="E34" s="236" t="s">
        <v>55</v>
      </c>
      <c r="F34" s="236" t="s">
        <v>58</v>
      </c>
      <c r="G34" s="236" t="s">
        <v>302</v>
      </c>
      <c r="H34" s="236" t="s">
        <v>309</v>
      </c>
      <c r="I34" s="236" t="s">
        <v>311</v>
      </c>
      <c r="J34" s="294" t="s">
        <v>163</v>
      </c>
      <c r="K34" s="173" t="s">
        <v>164</v>
      </c>
      <c r="L34" s="173" t="s">
        <v>261</v>
      </c>
      <c r="M34" s="236" t="s">
        <v>57</v>
      </c>
      <c r="N34" s="107">
        <v>42736</v>
      </c>
      <c r="O34" s="107">
        <v>43100</v>
      </c>
      <c r="P34" s="173" t="s">
        <v>262</v>
      </c>
      <c r="Q34" s="173" t="s">
        <v>88</v>
      </c>
      <c r="R34" s="198">
        <v>0</v>
      </c>
      <c r="S34" s="209">
        <v>0.08</v>
      </c>
      <c r="T34" s="198">
        <v>0.08</v>
      </c>
      <c r="U34" s="198">
        <v>0.08</v>
      </c>
      <c r="V34" s="198">
        <v>0.08</v>
      </c>
      <c r="W34" s="198">
        <v>0.08</v>
      </c>
      <c r="X34" s="209">
        <v>0.08</v>
      </c>
      <c r="Y34" s="198">
        <v>0.08</v>
      </c>
      <c r="Z34" s="198">
        <v>0.08</v>
      </c>
      <c r="AA34" s="209">
        <v>0.08</v>
      </c>
      <c r="AB34" s="198">
        <v>0.09</v>
      </c>
      <c r="AC34" s="198">
        <v>0.09</v>
      </c>
      <c r="AD34" s="209">
        <v>0.1</v>
      </c>
      <c r="AE34" s="236" t="s">
        <v>560</v>
      </c>
      <c r="AF34" s="209">
        <f t="shared" ref="AF34:AF39" si="0">+V34</f>
        <v>0.08</v>
      </c>
      <c r="AG34" s="209">
        <f>+AF34+'Marzo 2017'!AG34</f>
        <v>0.32</v>
      </c>
      <c r="AH34" s="125" t="s">
        <v>621</v>
      </c>
    </row>
    <row r="35" spans="2:34" ht="75.75" customHeight="1" x14ac:dyDescent="0.25">
      <c r="B35" s="236" t="s">
        <v>40</v>
      </c>
      <c r="C35" s="236" t="s">
        <v>58</v>
      </c>
      <c r="D35" s="236" t="s">
        <v>42</v>
      </c>
      <c r="E35" s="236" t="s">
        <v>55</v>
      </c>
      <c r="F35" s="236" t="s">
        <v>58</v>
      </c>
      <c r="G35" s="236" t="s">
        <v>302</v>
      </c>
      <c r="H35" s="236" t="s">
        <v>309</v>
      </c>
      <c r="I35" s="236" t="s">
        <v>311</v>
      </c>
      <c r="J35" s="296"/>
      <c r="K35" s="173" t="s">
        <v>165</v>
      </c>
      <c r="L35" s="173" t="s">
        <v>263</v>
      </c>
      <c r="M35" s="236" t="s">
        <v>57</v>
      </c>
      <c r="N35" s="107">
        <v>42736</v>
      </c>
      <c r="O35" s="107">
        <v>43100</v>
      </c>
      <c r="P35" s="173" t="s">
        <v>260</v>
      </c>
      <c r="Q35" s="173" t="s">
        <v>88</v>
      </c>
      <c r="R35" s="198">
        <v>0.05</v>
      </c>
      <c r="S35" s="209">
        <v>0.08</v>
      </c>
      <c r="T35" s="198">
        <v>0.08</v>
      </c>
      <c r="U35" s="198">
        <v>0.08</v>
      </c>
      <c r="V35" s="198">
        <v>0.08</v>
      </c>
      <c r="W35" s="198">
        <v>0.08</v>
      </c>
      <c r="X35" s="209">
        <v>0.08</v>
      </c>
      <c r="Y35" s="198">
        <v>0.08</v>
      </c>
      <c r="Z35" s="198">
        <v>0.08</v>
      </c>
      <c r="AA35" s="209">
        <v>0.08</v>
      </c>
      <c r="AB35" s="198">
        <v>0.09</v>
      </c>
      <c r="AC35" s="198">
        <v>0.09</v>
      </c>
      <c r="AD35" s="209">
        <v>0.1</v>
      </c>
      <c r="AE35" s="236" t="s">
        <v>560</v>
      </c>
      <c r="AF35" s="209">
        <f t="shared" si="0"/>
        <v>0.08</v>
      </c>
      <c r="AG35" s="209">
        <f>+AF35+'Marzo 2017'!AG35</f>
        <v>0.32</v>
      </c>
      <c r="AH35" s="125" t="s">
        <v>622</v>
      </c>
    </row>
    <row r="36" spans="2:34" ht="56.25" x14ac:dyDescent="0.25">
      <c r="B36" s="236" t="s">
        <v>40</v>
      </c>
      <c r="C36" s="236" t="s">
        <v>54</v>
      </c>
      <c r="D36" s="236" t="s">
        <v>42</v>
      </c>
      <c r="E36" s="236" t="s">
        <v>55</v>
      </c>
      <c r="F36" s="236" t="s">
        <v>56</v>
      </c>
      <c r="G36" s="236" t="s">
        <v>302</v>
      </c>
      <c r="H36" s="236" t="s">
        <v>309</v>
      </c>
      <c r="I36" s="236" t="s">
        <v>311</v>
      </c>
      <c r="J36" s="294" t="s">
        <v>326</v>
      </c>
      <c r="K36" s="173" t="s">
        <v>166</v>
      </c>
      <c r="L36" s="173" t="s">
        <v>264</v>
      </c>
      <c r="M36" s="236" t="s">
        <v>57</v>
      </c>
      <c r="N36" s="107">
        <v>42736</v>
      </c>
      <c r="O36" s="107">
        <v>43100</v>
      </c>
      <c r="P36" s="173" t="s">
        <v>260</v>
      </c>
      <c r="Q36" s="173" t="s">
        <v>265</v>
      </c>
      <c r="R36" s="198">
        <v>0.05</v>
      </c>
      <c r="S36" s="209">
        <v>0.08</v>
      </c>
      <c r="T36" s="198">
        <v>0.08</v>
      </c>
      <c r="U36" s="198">
        <v>0.08</v>
      </c>
      <c r="V36" s="198">
        <v>0.08</v>
      </c>
      <c r="W36" s="198">
        <v>0.08</v>
      </c>
      <c r="X36" s="209">
        <v>0.08</v>
      </c>
      <c r="Y36" s="198">
        <v>0.08</v>
      </c>
      <c r="Z36" s="198">
        <v>0.08</v>
      </c>
      <c r="AA36" s="209">
        <v>0.08</v>
      </c>
      <c r="AB36" s="198">
        <v>0.09</v>
      </c>
      <c r="AC36" s="198">
        <v>0.09</v>
      </c>
      <c r="AD36" s="209">
        <v>0.1</v>
      </c>
      <c r="AE36" s="236" t="s">
        <v>560</v>
      </c>
      <c r="AF36" s="209">
        <f t="shared" si="0"/>
        <v>0.08</v>
      </c>
      <c r="AG36" s="209">
        <f>+AF36+'Marzo 2017'!AG36</f>
        <v>0.32</v>
      </c>
      <c r="AH36" s="125" t="s">
        <v>714</v>
      </c>
    </row>
    <row r="37" spans="2:34" ht="56.25" x14ac:dyDescent="0.25">
      <c r="B37" s="236" t="s">
        <v>59</v>
      </c>
      <c r="C37" s="236" t="s">
        <v>54</v>
      </c>
      <c r="D37" s="236" t="s">
        <v>42</v>
      </c>
      <c r="E37" s="236" t="s">
        <v>55</v>
      </c>
      <c r="F37" s="236" t="s">
        <v>56</v>
      </c>
      <c r="G37" s="236" t="s">
        <v>302</v>
      </c>
      <c r="H37" s="236" t="s">
        <v>309</v>
      </c>
      <c r="I37" s="236" t="s">
        <v>311</v>
      </c>
      <c r="J37" s="295"/>
      <c r="K37" s="173" t="s">
        <v>167</v>
      </c>
      <c r="L37" s="173" t="s">
        <v>266</v>
      </c>
      <c r="M37" s="236" t="s">
        <v>57</v>
      </c>
      <c r="N37" s="107">
        <v>42795</v>
      </c>
      <c r="O37" s="107">
        <v>43100</v>
      </c>
      <c r="P37" s="173" t="s">
        <v>260</v>
      </c>
      <c r="Q37" s="173" t="s">
        <v>267</v>
      </c>
      <c r="R37" s="198">
        <v>0.3</v>
      </c>
      <c r="S37" s="209"/>
      <c r="T37" s="198"/>
      <c r="U37" s="198">
        <v>0.1</v>
      </c>
      <c r="V37" s="198">
        <v>0.1</v>
      </c>
      <c r="W37" s="198">
        <v>0.1</v>
      </c>
      <c r="X37" s="209">
        <v>0.1</v>
      </c>
      <c r="Y37" s="198">
        <v>0.1</v>
      </c>
      <c r="Z37" s="198">
        <v>0.1</v>
      </c>
      <c r="AA37" s="209">
        <v>0.1</v>
      </c>
      <c r="AB37" s="198">
        <v>0.1</v>
      </c>
      <c r="AC37" s="198">
        <v>0.1</v>
      </c>
      <c r="AD37" s="209">
        <v>0.1</v>
      </c>
      <c r="AE37" s="236" t="s">
        <v>560</v>
      </c>
      <c r="AF37" s="209">
        <f t="shared" si="0"/>
        <v>0.1</v>
      </c>
      <c r="AG37" s="209">
        <f>+AF37+'Marzo 2017'!AG37</f>
        <v>0.1</v>
      </c>
      <c r="AH37" s="125" t="s">
        <v>620</v>
      </c>
    </row>
    <row r="38" spans="2:34" ht="67.5" x14ac:dyDescent="0.25">
      <c r="B38" s="236" t="s">
        <v>59</v>
      </c>
      <c r="C38" s="236" t="s">
        <v>54</v>
      </c>
      <c r="D38" s="236" t="s">
        <v>42</v>
      </c>
      <c r="E38" s="236" t="s">
        <v>55</v>
      </c>
      <c r="F38" s="236" t="s">
        <v>168</v>
      </c>
      <c r="G38" s="236" t="s">
        <v>302</v>
      </c>
      <c r="H38" s="236" t="s">
        <v>309</v>
      </c>
      <c r="I38" s="236" t="s">
        <v>311</v>
      </c>
      <c r="J38" s="294" t="s">
        <v>169</v>
      </c>
      <c r="K38" s="173" t="s">
        <v>170</v>
      </c>
      <c r="L38" s="173" t="s">
        <v>268</v>
      </c>
      <c r="M38" s="236" t="s">
        <v>57</v>
      </c>
      <c r="N38" s="107">
        <v>42736</v>
      </c>
      <c r="O38" s="107">
        <v>43100</v>
      </c>
      <c r="P38" s="173" t="s">
        <v>260</v>
      </c>
      <c r="Q38" s="173" t="s">
        <v>88</v>
      </c>
      <c r="R38" s="198">
        <v>0.3</v>
      </c>
      <c r="S38" s="209"/>
      <c r="T38" s="198">
        <v>0.09</v>
      </c>
      <c r="U38" s="198">
        <v>0.09</v>
      </c>
      <c r="V38" s="198">
        <v>0.09</v>
      </c>
      <c r="W38" s="198">
        <v>0.09</v>
      </c>
      <c r="X38" s="209">
        <v>0.09</v>
      </c>
      <c r="Y38" s="198">
        <v>0.09</v>
      </c>
      <c r="Z38" s="198">
        <v>0.09</v>
      </c>
      <c r="AA38" s="209">
        <v>0.09</v>
      </c>
      <c r="AB38" s="209">
        <v>0.09</v>
      </c>
      <c r="AC38" s="209">
        <v>0.09</v>
      </c>
      <c r="AD38" s="209">
        <v>0.1</v>
      </c>
      <c r="AE38" s="236" t="s">
        <v>560</v>
      </c>
      <c r="AF38" s="209">
        <f t="shared" si="0"/>
        <v>0.09</v>
      </c>
      <c r="AG38" s="209">
        <f>+AF38+'Marzo 2017'!AG38</f>
        <v>0.27</v>
      </c>
      <c r="AH38" s="125" t="s">
        <v>623</v>
      </c>
    </row>
    <row r="39" spans="2:34" ht="67.5" x14ac:dyDescent="0.25">
      <c r="B39" s="236" t="s">
        <v>59</v>
      </c>
      <c r="C39" s="236" t="s">
        <v>54</v>
      </c>
      <c r="D39" s="236" t="s">
        <v>42</v>
      </c>
      <c r="E39" s="236" t="s">
        <v>55</v>
      </c>
      <c r="F39" s="236" t="s">
        <v>168</v>
      </c>
      <c r="G39" s="236" t="s">
        <v>302</v>
      </c>
      <c r="H39" s="236" t="s">
        <v>309</v>
      </c>
      <c r="I39" s="236" t="s">
        <v>311</v>
      </c>
      <c r="J39" s="295"/>
      <c r="K39" s="173" t="s">
        <v>171</v>
      </c>
      <c r="L39" s="173" t="s">
        <v>268</v>
      </c>
      <c r="M39" s="236" t="s">
        <v>57</v>
      </c>
      <c r="N39" s="107">
        <v>42736</v>
      </c>
      <c r="O39" s="107">
        <v>43100</v>
      </c>
      <c r="P39" s="173" t="s">
        <v>260</v>
      </c>
      <c r="Q39" s="173" t="s">
        <v>88</v>
      </c>
      <c r="R39" s="198">
        <v>0.1</v>
      </c>
      <c r="S39" s="209">
        <v>0.08</v>
      </c>
      <c r="T39" s="198">
        <v>0.08</v>
      </c>
      <c r="U39" s="198">
        <v>0.08</v>
      </c>
      <c r="V39" s="198">
        <v>0.08</v>
      </c>
      <c r="W39" s="198">
        <v>0.08</v>
      </c>
      <c r="X39" s="209">
        <v>0.08</v>
      </c>
      <c r="Y39" s="198">
        <v>0.08</v>
      </c>
      <c r="Z39" s="198">
        <v>0.08</v>
      </c>
      <c r="AA39" s="209">
        <v>0.08</v>
      </c>
      <c r="AB39" s="209">
        <v>0.09</v>
      </c>
      <c r="AC39" s="209">
        <v>0.09</v>
      </c>
      <c r="AD39" s="209">
        <v>0.1</v>
      </c>
      <c r="AE39" s="236" t="s">
        <v>560</v>
      </c>
      <c r="AF39" s="209">
        <f t="shared" si="0"/>
        <v>0.08</v>
      </c>
      <c r="AG39" s="209">
        <f>+AF39+'Marzo 2017'!AG39</f>
        <v>0.32</v>
      </c>
      <c r="AH39" s="125" t="s">
        <v>624</v>
      </c>
    </row>
    <row r="40" spans="2:34" ht="56.25" x14ac:dyDescent="0.25">
      <c r="B40" s="236" t="s">
        <v>59</v>
      </c>
      <c r="C40" s="236" t="s">
        <v>60</v>
      </c>
      <c r="D40" s="236" t="s">
        <v>61</v>
      </c>
      <c r="E40" s="236" t="s">
        <v>62</v>
      </c>
      <c r="F40" s="236" t="s">
        <v>63</v>
      </c>
      <c r="G40" s="236" t="s">
        <v>302</v>
      </c>
      <c r="H40" s="236" t="s">
        <v>312</v>
      </c>
      <c r="I40" s="173" t="s">
        <v>312</v>
      </c>
      <c r="J40" s="294" t="s">
        <v>172</v>
      </c>
      <c r="K40" s="173" t="s">
        <v>173</v>
      </c>
      <c r="L40" s="173" t="s">
        <v>269</v>
      </c>
      <c r="M40" s="236" t="s">
        <v>57</v>
      </c>
      <c r="N40" s="107">
        <v>42736</v>
      </c>
      <c r="O40" s="107">
        <v>43100</v>
      </c>
      <c r="P40" s="173" t="s">
        <v>260</v>
      </c>
      <c r="Q40" s="173" t="s">
        <v>270</v>
      </c>
      <c r="R40" s="198">
        <v>0</v>
      </c>
      <c r="S40" s="209">
        <v>0.08</v>
      </c>
      <c r="T40" s="198">
        <v>0.08</v>
      </c>
      <c r="U40" s="198">
        <v>0.08</v>
      </c>
      <c r="V40" s="198">
        <v>0.08</v>
      </c>
      <c r="W40" s="198">
        <v>0.08</v>
      </c>
      <c r="X40" s="209">
        <v>0.08</v>
      </c>
      <c r="Y40" s="198">
        <v>0.08</v>
      </c>
      <c r="Z40" s="198">
        <v>0.08</v>
      </c>
      <c r="AA40" s="209">
        <v>0.08</v>
      </c>
      <c r="AB40" s="209">
        <v>0.09</v>
      </c>
      <c r="AC40" s="209">
        <v>0.09</v>
      </c>
      <c r="AD40" s="209">
        <v>0.1</v>
      </c>
      <c r="AE40" s="236" t="s">
        <v>560</v>
      </c>
      <c r="AF40" s="209">
        <f>+V40</f>
        <v>0.08</v>
      </c>
      <c r="AG40" s="209">
        <f>+AF40+'Marzo 2017'!AG40</f>
        <v>0.32</v>
      </c>
      <c r="AH40" s="125" t="s">
        <v>616</v>
      </c>
    </row>
    <row r="41" spans="2:34" ht="56.25" x14ac:dyDescent="0.25">
      <c r="B41" s="236" t="s">
        <v>59</v>
      </c>
      <c r="C41" s="236" t="s">
        <v>60</v>
      </c>
      <c r="D41" s="236" t="s">
        <v>61</v>
      </c>
      <c r="E41" s="236" t="s">
        <v>62</v>
      </c>
      <c r="F41" s="236" t="s">
        <v>63</v>
      </c>
      <c r="G41" s="236" t="s">
        <v>302</v>
      </c>
      <c r="H41" s="236" t="s">
        <v>312</v>
      </c>
      <c r="I41" s="173" t="s">
        <v>312</v>
      </c>
      <c r="J41" s="296"/>
      <c r="K41" s="173" t="s">
        <v>171</v>
      </c>
      <c r="L41" s="173" t="s">
        <v>271</v>
      </c>
      <c r="M41" s="236" t="s">
        <v>57</v>
      </c>
      <c r="N41" s="107">
        <v>42736</v>
      </c>
      <c r="O41" s="107">
        <v>43100</v>
      </c>
      <c r="P41" s="173" t="s">
        <v>260</v>
      </c>
      <c r="Q41" s="173"/>
      <c r="R41" s="198">
        <v>1</v>
      </c>
      <c r="S41" s="209">
        <v>0.08</v>
      </c>
      <c r="T41" s="198">
        <v>0.08</v>
      </c>
      <c r="U41" s="198">
        <v>0.08</v>
      </c>
      <c r="V41" s="198">
        <v>0.08</v>
      </c>
      <c r="W41" s="198">
        <v>0.08</v>
      </c>
      <c r="X41" s="209">
        <v>0.08</v>
      </c>
      <c r="Y41" s="198">
        <v>0.08</v>
      </c>
      <c r="Z41" s="198">
        <v>0.08</v>
      </c>
      <c r="AA41" s="209">
        <v>0.08</v>
      </c>
      <c r="AB41" s="209">
        <v>0.09</v>
      </c>
      <c r="AC41" s="209">
        <v>0.09</v>
      </c>
      <c r="AD41" s="209">
        <v>0.1</v>
      </c>
      <c r="AE41" s="236" t="s">
        <v>560</v>
      </c>
      <c r="AF41" s="209">
        <f>+V41</f>
        <v>0.08</v>
      </c>
      <c r="AG41" s="209">
        <f>+AF41+'Marzo 2017'!AG41</f>
        <v>0.32</v>
      </c>
      <c r="AH41" s="173" t="s">
        <v>617</v>
      </c>
    </row>
    <row r="42" spans="2:34" ht="56.25" x14ac:dyDescent="0.25">
      <c r="B42" s="236" t="s">
        <v>59</v>
      </c>
      <c r="C42" s="236" t="s">
        <v>60</v>
      </c>
      <c r="D42" s="236" t="s">
        <v>61</v>
      </c>
      <c r="E42" s="236" t="s">
        <v>62</v>
      </c>
      <c r="F42" s="236" t="s">
        <v>63</v>
      </c>
      <c r="G42" s="236" t="s">
        <v>302</v>
      </c>
      <c r="H42" s="236" t="s">
        <v>312</v>
      </c>
      <c r="I42" s="173" t="s">
        <v>312</v>
      </c>
      <c r="J42" s="295"/>
      <c r="K42" s="173" t="s">
        <v>174</v>
      </c>
      <c r="L42" s="173" t="s">
        <v>272</v>
      </c>
      <c r="M42" s="236" t="s">
        <v>57</v>
      </c>
      <c r="N42" s="107">
        <v>42887</v>
      </c>
      <c r="O42" s="107">
        <v>43100</v>
      </c>
      <c r="P42" s="173" t="s">
        <v>260</v>
      </c>
      <c r="Q42" s="173"/>
      <c r="R42" s="198">
        <v>0</v>
      </c>
      <c r="S42" s="209"/>
      <c r="T42" s="198"/>
      <c r="U42" s="198"/>
      <c r="V42" s="198"/>
      <c r="W42" s="198"/>
      <c r="X42" s="209">
        <v>0.5</v>
      </c>
      <c r="Y42" s="198"/>
      <c r="Z42" s="198"/>
      <c r="AA42" s="209"/>
      <c r="AB42" s="209"/>
      <c r="AC42" s="209"/>
      <c r="AD42" s="209">
        <v>0.5</v>
      </c>
      <c r="AE42" s="236" t="s">
        <v>560</v>
      </c>
      <c r="AF42" s="209">
        <v>0</v>
      </c>
      <c r="AG42" s="209">
        <f>+AF42+'Marzo 2017'!AG42</f>
        <v>0</v>
      </c>
      <c r="AH42" s="173" t="s">
        <v>618</v>
      </c>
    </row>
    <row r="43" spans="2:34" ht="281.25" x14ac:dyDescent="0.25">
      <c r="B43" s="236" t="s">
        <v>64</v>
      </c>
      <c r="C43" s="236" t="s">
        <v>65</v>
      </c>
      <c r="D43" s="236" t="s">
        <v>66</v>
      </c>
      <c r="E43" s="236" t="s">
        <v>67</v>
      </c>
      <c r="F43" s="236" t="s">
        <v>69</v>
      </c>
      <c r="G43" s="236" t="s">
        <v>313</v>
      </c>
      <c r="H43" s="236" t="s">
        <v>81</v>
      </c>
      <c r="I43" s="236" t="s">
        <v>315</v>
      </c>
      <c r="J43" s="236" t="s">
        <v>239</v>
      </c>
      <c r="K43" s="173" t="s">
        <v>240</v>
      </c>
      <c r="L43" s="173" t="s">
        <v>241</v>
      </c>
      <c r="M43" s="236" t="s">
        <v>49</v>
      </c>
      <c r="N43" s="107">
        <v>42740</v>
      </c>
      <c r="O43" s="107">
        <v>43100</v>
      </c>
      <c r="P43" s="173" t="s">
        <v>242</v>
      </c>
      <c r="Q43" s="173" t="s">
        <v>243</v>
      </c>
      <c r="R43" s="198">
        <v>0.02</v>
      </c>
      <c r="S43" s="209">
        <v>0.08</v>
      </c>
      <c r="T43" s="198">
        <v>0.08</v>
      </c>
      <c r="U43" s="198">
        <v>0.08</v>
      </c>
      <c r="V43" s="198">
        <v>0.09</v>
      </c>
      <c r="W43" s="198">
        <v>0.08</v>
      </c>
      <c r="X43" s="209">
        <v>0.08</v>
      </c>
      <c r="Y43" s="198">
        <v>0.08</v>
      </c>
      <c r="Z43" s="198">
        <v>0.09</v>
      </c>
      <c r="AA43" s="209">
        <v>0.08</v>
      </c>
      <c r="AB43" s="198">
        <v>0.09</v>
      </c>
      <c r="AC43" s="198">
        <v>0.08</v>
      </c>
      <c r="AD43" s="209">
        <v>0.09</v>
      </c>
      <c r="AE43" s="236" t="s">
        <v>560</v>
      </c>
      <c r="AF43" s="209">
        <v>0.09</v>
      </c>
      <c r="AG43" s="209">
        <f>+AF43+'Marzo 2017'!AG43</f>
        <v>0.32999999999999996</v>
      </c>
      <c r="AH43" s="212" t="s">
        <v>576</v>
      </c>
    </row>
    <row r="44" spans="2:34" ht="357.75" customHeight="1" x14ac:dyDescent="0.25">
      <c r="B44" s="236" t="s">
        <v>64</v>
      </c>
      <c r="C44" s="236" t="s">
        <v>65</v>
      </c>
      <c r="D44" s="236" t="s">
        <v>66</v>
      </c>
      <c r="E44" s="236" t="s">
        <v>67</v>
      </c>
      <c r="F44" s="236" t="s">
        <v>69</v>
      </c>
      <c r="G44" s="236" t="s">
        <v>313</v>
      </c>
      <c r="H44" s="236" t="s">
        <v>81</v>
      </c>
      <c r="I44" s="236" t="s">
        <v>315</v>
      </c>
      <c r="J44" s="236" t="s">
        <v>244</v>
      </c>
      <c r="K44" s="173" t="s">
        <v>245</v>
      </c>
      <c r="L44" s="173" t="s">
        <v>246</v>
      </c>
      <c r="M44" s="236" t="s">
        <v>49</v>
      </c>
      <c r="N44" s="107">
        <v>42740</v>
      </c>
      <c r="O44" s="107">
        <v>43100</v>
      </c>
      <c r="P44" s="173" t="s">
        <v>242</v>
      </c>
      <c r="Q44" s="173" t="s">
        <v>247</v>
      </c>
      <c r="R44" s="198">
        <v>0.03</v>
      </c>
      <c r="S44" s="209">
        <v>0.08</v>
      </c>
      <c r="T44" s="198">
        <v>0.08</v>
      </c>
      <c r="U44" s="198">
        <v>0.08</v>
      </c>
      <c r="V44" s="198">
        <v>0.09</v>
      </c>
      <c r="W44" s="198">
        <v>0.08</v>
      </c>
      <c r="X44" s="209">
        <v>0.08</v>
      </c>
      <c r="Y44" s="198">
        <v>0.08</v>
      </c>
      <c r="Z44" s="198">
        <v>0.09</v>
      </c>
      <c r="AA44" s="209">
        <v>0.08</v>
      </c>
      <c r="AB44" s="198">
        <v>0.09</v>
      </c>
      <c r="AC44" s="198">
        <v>0.08</v>
      </c>
      <c r="AD44" s="209">
        <v>0.09</v>
      </c>
      <c r="AE44" s="236" t="s">
        <v>560</v>
      </c>
      <c r="AF44" s="209">
        <v>0.09</v>
      </c>
      <c r="AG44" s="209">
        <f>+AF44+'Marzo 2017'!AG44</f>
        <v>0.32999999999999996</v>
      </c>
      <c r="AH44" s="212" t="s">
        <v>577</v>
      </c>
    </row>
    <row r="45" spans="2:34" ht="360" x14ac:dyDescent="0.25">
      <c r="B45" s="236" t="s">
        <v>64</v>
      </c>
      <c r="C45" s="236" t="s">
        <v>65</v>
      </c>
      <c r="D45" s="236" t="s">
        <v>66</v>
      </c>
      <c r="E45" s="236" t="s">
        <v>67</v>
      </c>
      <c r="F45" s="236" t="s">
        <v>69</v>
      </c>
      <c r="G45" s="236" t="s">
        <v>313</v>
      </c>
      <c r="H45" s="236" t="s">
        <v>81</v>
      </c>
      <c r="I45" s="236" t="s">
        <v>315</v>
      </c>
      <c r="J45" s="236" t="s">
        <v>248</v>
      </c>
      <c r="K45" s="173" t="s">
        <v>249</v>
      </c>
      <c r="L45" s="173" t="s">
        <v>250</v>
      </c>
      <c r="M45" s="236" t="s">
        <v>49</v>
      </c>
      <c r="N45" s="107">
        <v>42740</v>
      </c>
      <c r="O45" s="107">
        <v>43100</v>
      </c>
      <c r="P45" s="173" t="s">
        <v>242</v>
      </c>
      <c r="Q45" s="173" t="s">
        <v>251</v>
      </c>
      <c r="R45" s="198">
        <v>0.02</v>
      </c>
      <c r="S45" s="209">
        <v>0.08</v>
      </c>
      <c r="T45" s="198">
        <v>0.08</v>
      </c>
      <c r="U45" s="198">
        <v>0.08</v>
      </c>
      <c r="V45" s="198">
        <v>0.09</v>
      </c>
      <c r="W45" s="198">
        <v>0.08</v>
      </c>
      <c r="X45" s="209">
        <v>0.08</v>
      </c>
      <c r="Y45" s="198">
        <v>0.08</v>
      </c>
      <c r="Z45" s="198">
        <v>0.09</v>
      </c>
      <c r="AA45" s="209">
        <v>0.08</v>
      </c>
      <c r="AB45" s="198">
        <v>0.09</v>
      </c>
      <c r="AC45" s="198">
        <v>0.08</v>
      </c>
      <c r="AD45" s="209">
        <v>0.09</v>
      </c>
      <c r="AE45" s="236" t="s">
        <v>560</v>
      </c>
      <c r="AF45" s="209">
        <v>0.09</v>
      </c>
      <c r="AG45" s="209">
        <f>+AF45+'Marzo 2017'!AG45</f>
        <v>0.32999999999999996</v>
      </c>
      <c r="AH45" s="212" t="s">
        <v>578</v>
      </c>
    </row>
    <row r="46" spans="2:34" ht="292.5" x14ac:dyDescent="0.25">
      <c r="B46" s="236" t="s">
        <v>64</v>
      </c>
      <c r="C46" s="236" t="s">
        <v>65</v>
      </c>
      <c r="D46" s="236" t="s">
        <v>66</v>
      </c>
      <c r="E46" s="236" t="s">
        <v>67</v>
      </c>
      <c r="F46" s="236" t="s">
        <v>69</v>
      </c>
      <c r="G46" s="236" t="s">
        <v>313</v>
      </c>
      <c r="H46" s="236" t="s">
        <v>81</v>
      </c>
      <c r="I46" s="236" t="s">
        <v>315</v>
      </c>
      <c r="J46" s="236" t="s">
        <v>252</v>
      </c>
      <c r="K46" s="173" t="s">
        <v>253</v>
      </c>
      <c r="L46" s="173" t="s">
        <v>254</v>
      </c>
      <c r="M46" s="236" t="s">
        <v>49</v>
      </c>
      <c r="N46" s="107">
        <v>42740</v>
      </c>
      <c r="O46" s="107">
        <v>43100</v>
      </c>
      <c r="P46" s="173" t="s">
        <v>242</v>
      </c>
      <c r="Q46" s="173" t="s">
        <v>251</v>
      </c>
      <c r="R46" s="198">
        <v>0.02</v>
      </c>
      <c r="S46" s="209">
        <v>0.08</v>
      </c>
      <c r="T46" s="198">
        <v>0.08</v>
      </c>
      <c r="U46" s="198">
        <v>0.08</v>
      </c>
      <c r="V46" s="198">
        <v>0.09</v>
      </c>
      <c r="W46" s="198">
        <v>0.08</v>
      </c>
      <c r="X46" s="209">
        <v>0.08</v>
      </c>
      <c r="Y46" s="198">
        <v>0.08</v>
      </c>
      <c r="Z46" s="198">
        <v>0.09</v>
      </c>
      <c r="AA46" s="209">
        <v>0.08</v>
      </c>
      <c r="AB46" s="198">
        <v>0.09</v>
      </c>
      <c r="AC46" s="198">
        <v>0.08</v>
      </c>
      <c r="AD46" s="209">
        <v>0.09</v>
      </c>
      <c r="AE46" s="236" t="s">
        <v>560</v>
      </c>
      <c r="AF46" s="209">
        <v>0.09</v>
      </c>
      <c r="AG46" s="209">
        <f>+AF46+'Marzo 2017'!AG46</f>
        <v>0.32999999999999996</v>
      </c>
      <c r="AH46" s="212" t="s">
        <v>579</v>
      </c>
    </row>
    <row r="47" spans="2:34" ht="45" x14ac:dyDescent="0.25">
      <c r="B47" s="236" t="s">
        <v>64</v>
      </c>
      <c r="C47" s="236" t="s">
        <v>65</v>
      </c>
      <c r="D47" s="236" t="s">
        <v>66</v>
      </c>
      <c r="E47" s="236" t="s">
        <v>67</v>
      </c>
      <c r="F47" s="236" t="s">
        <v>75</v>
      </c>
      <c r="G47" s="236" t="s">
        <v>314</v>
      </c>
      <c r="H47" s="236" t="s">
        <v>81</v>
      </c>
      <c r="I47" s="236" t="s">
        <v>316</v>
      </c>
      <c r="J47" s="294" t="s">
        <v>134</v>
      </c>
      <c r="K47" s="173" t="s">
        <v>273</v>
      </c>
      <c r="L47" s="173" t="s">
        <v>274</v>
      </c>
      <c r="M47" s="236" t="s">
        <v>70</v>
      </c>
      <c r="N47" s="107">
        <v>42887</v>
      </c>
      <c r="O47" s="107">
        <v>43100</v>
      </c>
      <c r="P47" s="173" t="s">
        <v>88</v>
      </c>
      <c r="Q47" s="173" t="s">
        <v>88</v>
      </c>
      <c r="R47" s="198">
        <v>0.02</v>
      </c>
      <c r="S47" s="209"/>
      <c r="T47" s="198"/>
      <c r="U47" s="198"/>
      <c r="V47" s="198"/>
      <c r="W47" s="198"/>
      <c r="X47" s="209">
        <v>0.3</v>
      </c>
      <c r="Y47" s="198">
        <v>0.3</v>
      </c>
      <c r="Z47" s="198"/>
      <c r="AA47" s="209">
        <v>0.1</v>
      </c>
      <c r="AB47" s="209">
        <v>0.1</v>
      </c>
      <c r="AC47" s="209">
        <v>0.1</v>
      </c>
      <c r="AD47" s="209">
        <v>0.1</v>
      </c>
      <c r="AE47" s="236" t="s">
        <v>560</v>
      </c>
      <c r="AF47" s="209">
        <v>0</v>
      </c>
      <c r="AG47" s="209">
        <f>+AF47+'Marzo 2017'!AG47</f>
        <v>0</v>
      </c>
      <c r="AH47" s="173"/>
    </row>
    <row r="48" spans="2:34" ht="45" x14ac:dyDescent="0.25">
      <c r="B48" s="236" t="s">
        <v>64</v>
      </c>
      <c r="C48" s="236" t="s">
        <v>65</v>
      </c>
      <c r="D48" s="236" t="s">
        <v>66</v>
      </c>
      <c r="E48" s="236" t="s">
        <v>67</v>
      </c>
      <c r="F48" s="236" t="s">
        <v>75</v>
      </c>
      <c r="G48" s="236" t="s">
        <v>314</v>
      </c>
      <c r="H48" s="236" t="s">
        <v>81</v>
      </c>
      <c r="I48" s="236" t="s">
        <v>316</v>
      </c>
      <c r="J48" s="297"/>
      <c r="K48" s="173" t="s">
        <v>275</v>
      </c>
      <c r="L48" s="173" t="s">
        <v>276</v>
      </c>
      <c r="M48" s="236" t="s">
        <v>70</v>
      </c>
      <c r="N48" s="107">
        <v>42736</v>
      </c>
      <c r="O48" s="107">
        <v>43100</v>
      </c>
      <c r="P48" s="173" t="s">
        <v>88</v>
      </c>
      <c r="Q48" s="173" t="s">
        <v>88</v>
      </c>
      <c r="R48" s="198">
        <v>0.03</v>
      </c>
      <c r="S48" s="209">
        <v>0.08</v>
      </c>
      <c r="T48" s="198">
        <v>0.08</v>
      </c>
      <c r="U48" s="198">
        <v>0.08</v>
      </c>
      <c r="V48" s="198">
        <v>0.08</v>
      </c>
      <c r="W48" s="198">
        <v>0.08</v>
      </c>
      <c r="X48" s="209">
        <v>0.08</v>
      </c>
      <c r="Y48" s="198">
        <v>0.08</v>
      </c>
      <c r="Z48" s="198">
        <v>0.08</v>
      </c>
      <c r="AA48" s="209">
        <v>0.08</v>
      </c>
      <c r="AB48" s="209">
        <v>0.08</v>
      </c>
      <c r="AC48" s="209">
        <v>0.08</v>
      </c>
      <c r="AD48" s="209">
        <v>0.12</v>
      </c>
      <c r="AE48" s="236" t="s">
        <v>560</v>
      </c>
      <c r="AF48" s="209">
        <v>0.08</v>
      </c>
      <c r="AG48" s="209">
        <f>+AF48+'Marzo 2017'!AG48</f>
        <v>0.32</v>
      </c>
      <c r="AH48" s="173" t="s">
        <v>580</v>
      </c>
    </row>
    <row r="49" spans="2:34" ht="45" x14ac:dyDescent="0.25">
      <c r="B49" s="236" t="s">
        <v>64</v>
      </c>
      <c r="C49" s="236" t="s">
        <v>65</v>
      </c>
      <c r="D49" s="236" t="s">
        <v>66</v>
      </c>
      <c r="E49" s="236" t="s">
        <v>67</v>
      </c>
      <c r="F49" s="236" t="s">
        <v>75</v>
      </c>
      <c r="G49" s="236" t="s">
        <v>314</v>
      </c>
      <c r="H49" s="236" t="s">
        <v>81</v>
      </c>
      <c r="I49" s="236" t="s">
        <v>316</v>
      </c>
      <c r="J49" s="297"/>
      <c r="K49" s="173" t="s">
        <v>277</v>
      </c>
      <c r="L49" s="173" t="s">
        <v>278</v>
      </c>
      <c r="M49" s="236" t="s">
        <v>70</v>
      </c>
      <c r="N49" s="107">
        <v>42826</v>
      </c>
      <c r="O49" s="107">
        <v>42855</v>
      </c>
      <c r="P49" s="173" t="s">
        <v>281</v>
      </c>
      <c r="Q49" s="173" t="s">
        <v>88</v>
      </c>
      <c r="R49" s="198">
        <v>0.02</v>
      </c>
      <c r="S49" s="209"/>
      <c r="T49" s="198"/>
      <c r="U49" s="198"/>
      <c r="V49" s="198">
        <v>1</v>
      </c>
      <c r="W49" s="198"/>
      <c r="X49" s="209"/>
      <c r="Y49" s="198"/>
      <c r="Z49" s="198"/>
      <c r="AA49" s="209"/>
      <c r="AB49" s="209"/>
      <c r="AC49" s="209"/>
      <c r="AD49" s="209"/>
      <c r="AE49" s="236" t="s">
        <v>560</v>
      </c>
      <c r="AF49" s="209">
        <v>1</v>
      </c>
      <c r="AG49" s="209">
        <f>+AF49+'Marzo 2017'!AG49</f>
        <v>1</v>
      </c>
      <c r="AH49" s="173" t="s">
        <v>581</v>
      </c>
    </row>
    <row r="50" spans="2:34" ht="45" x14ac:dyDescent="0.25">
      <c r="B50" s="236" t="s">
        <v>64</v>
      </c>
      <c r="C50" s="236" t="s">
        <v>65</v>
      </c>
      <c r="D50" s="236" t="s">
        <v>66</v>
      </c>
      <c r="E50" s="236" t="s">
        <v>67</v>
      </c>
      <c r="F50" s="236" t="s">
        <v>75</v>
      </c>
      <c r="G50" s="236" t="s">
        <v>314</v>
      </c>
      <c r="H50" s="236" t="s">
        <v>81</v>
      </c>
      <c r="I50" s="236" t="s">
        <v>316</v>
      </c>
      <c r="J50" s="297"/>
      <c r="K50" s="173" t="s">
        <v>279</v>
      </c>
      <c r="L50" s="173" t="s">
        <v>280</v>
      </c>
      <c r="M50" s="236" t="s">
        <v>70</v>
      </c>
      <c r="N50" s="107">
        <v>42840</v>
      </c>
      <c r="O50" s="107">
        <v>43100</v>
      </c>
      <c r="P50" s="173" t="s">
        <v>71</v>
      </c>
      <c r="Q50" s="173" t="s">
        <v>88</v>
      </c>
      <c r="R50" s="198">
        <v>0.02</v>
      </c>
      <c r="S50" s="209"/>
      <c r="T50" s="198"/>
      <c r="U50" s="198"/>
      <c r="V50" s="198">
        <v>0.05</v>
      </c>
      <c r="W50" s="198">
        <v>0.05</v>
      </c>
      <c r="X50" s="209">
        <v>0.1</v>
      </c>
      <c r="Y50" s="198">
        <v>0.1</v>
      </c>
      <c r="Z50" s="198">
        <v>0.2</v>
      </c>
      <c r="AA50" s="209">
        <v>0.2</v>
      </c>
      <c r="AB50" s="198">
        <v>0.1</v>
      </c>
      <c r="AC50" s="198">
        <v>0.1</v>
      </c>
      <c r="AD50" s="209">
        <v>0.1</v>
      </c>
      <c r="AE50" s="236" t="s">
        <v>560</v>
      </c>
      <c r="AF50" s="209">
        <v>0</v>
      </c>
      <c r="AG50" s="209">
        <f>+AF50+'Marzo 2017'!AG50</f>
        <v>0</v>
      </c>
      <c r="AH50" s="173" t="s">
        <v>582</v>
      </c>
    </row>
    <row r="51" spans="2:34" ht="45" x14ac:dyDescent="0.25">
      <c r="B51" s="236" t="s">
        <v>64</v>
      </c>
      <c r="C51" s="236" t="s">
        <v>65</v>
      </c>
      <c r="D51" s="236" t="s">
        <v>66</v>
      </c>
      <c r="E51" s="236" t="s">
        <v>67</v>
      </c>
      <c r="F51" s="236" t="s">
        <v>75</v>
      </c>
      <c r="G51" s="236" t="s">
        <v>314</v>
      </c>
      <c r="H51" s="236" t="s">
        <v>81</v>
      </c>
      <c r="I51" s="236" t="s">
        <v>316</v>
      </c>
      <c r="J51" s="297"/>
      <c r="K51" s="173" t="s">
        <v>282</v>
      </c>
      <c r="L51" s="173" t="s">
        <v>283</v>
      </c>
      <c r="M51" s="236" t="s">
        <v>70</v>
      </c>
      <c r="N51" s="107">
        <v>42887</v>
      </c>
      <c r="O51" s="107">
        <v>42977</v>
      </c>
      <c r="P51" s="173" t="s">
        <v>281</v>
      </c>
      <c r="Q51" s="173" t="s">
        <v>88</v>
      </c>
      <c r="R51" s="198">
        <v>0.02</v>
      </c>
      <c r="S51" s="209"/>
      <c r="T51" s="198"/>
      <c r="U51" s="198"/>
      <c r="V51" s="198"/>
      <c r="W51" s="198"/>
      <c r="X51" s="209">
        <v>0.2</v>
      </c>
      <c r="Y51" s="198">
        <v>0.3</v>
      </c>
      <c r="Z51" s="198">
        <v>0.5</v>
      </c>
      <c r="AA51" s="209"/>
      <c r="AB51" s="209"/>
      <c r="AC51" s="209"/>
      <c r="AD51" s="209"/>
      <c r="AE51" s="236" t="s">
        <v>560</v>
      </c>
      <c r="AF51" s="209">
        <v>0</v>
      </c>
      <c r="AG51" s="209">
        <f>+AF51+'Marzo 2017'!AG51</f>
        <v>0</v>
      </c>
      <c r="AH51" s="173"/>
    </row>
    <row r="52" spans="2:34" ht="45" x14ac:dyDescent="0.25">
      <c r="B52" s="236" t="s">
        <v>64</v>
      </c>
      <c r="C52" s="236" t="s">
        <v>65</v>
      </c>
      <c r="D52" s="236" t="s">
        <v>66</v>
      </c>
      <c r="E52" s="236" t="s">
        <v>67</v>
      </c>
      <c r="F52" s="236" t="s">
        <v>75</v>
      </c>
      <c r="G52" s="236" t="s">
        <v>314</v>
      </c>
      <c r="H52" s="236" t="s">
        <v>81</v>
      </c>
      <c r="I52" s="236" t="s">
        <v>316</v>
      </c>
      <c r="J52" s="297"/>
      <c r="K52" s="173" t="s">
        <v>284</v>
      </c>
      <c r="L52" s="173" t="s">
        <v>276</v>
      </c>
      <c r="M52" s="236" t="s">
        <v>70</v>
      </c>
      <c r="N52" s="107">
        <v>42979</v>
      </c>
      <c r="O52" s="107">
        <v>43039</v>
      </c>
      <c r="P52" s="173" t="s">
        <v>88</v>
      </c>
      <c r="Q52" s="173" t="s">
        <v>88</v>
      </c>
      <c r="R52" s="198">
        <v>0.02</v>
      </c>
      <c r="S52" s="209"/>
      <c r="T52" s="198"/>
      <c r="U52" s="198"/>
      <c r="V52" s="198"/>
      <c r="W52" s="198"/>
      <c r="X52" s="209"/>
      <c r="Y52" s="198"/>
      <c r="Z52" s="198"/>
      <c r="AA52" s="209">
        <v>0.5</v>
      </c>
      <c r="AB52" s="209">
        <v>0.5</v>
      </c>
      <c r="AC52" s="209"/>
      <c r="AD52" s="209"/>
      <c r="AE52" s="236" t="s">
        <v>560</v>
      </c>
      <c r="AF52" s="209">
        <v>0</v>
      </c>
      <c r="AG52" s="209">
        <f>+AF52+'Marzo 2017'!AG52</f>
        <v>0</v>
      </c>
      <c r="AH52" s="173"/>
    </row>
    <row r="53" spans="2:34" ht="45" x14ac:dyDescent="0.25">
      <c r="B53" s="236" t="s">
        <v>64</v>
      </c>
      <c r="C53" s="236" t="s">
        <v>65</v>
      </c>
      <c r="D53" s="236" t="s">
        <v>66</v>
      </c>
      <c r="E53" s="236" t="s">
        <v>67</v>
      </c>
      <c r="F53" s="236" t="s">
        <v>75</v>
      </c>
      <c r="G53" s="236" t="s">
        <v>314</v>
      </c>
      <c r="H53" s="236" t="s">
        <v>81</v>
      </c>
      <c r="I53" s="236" t="s">
        <v>316</v>
      </c>
      <c r="J53" s="297"/>
      <c r="K53" s="173" t="s">
        <v>285</v>
      </c>
      <c r="L53" s="173" t="s">
        <v>276</v>
      </c>
      <c r="M53" s="236" t="s">
        <v>70</v>
      </c>
      <c r="N53" s="107">
        <v>42917</v>
      </c>
      <c r="O53" s="107">
        <v>43039</v>
      </c>
      <c r="P53" s="173" t="s">
        <v>88</v>
      </c>
      <c r="Q53" s="173" t="s">
        <v>88</v>
      </c>
      <c r="R53" s="198">
        <v>0.02</v>
      </c>
      <c r="S53" s="209"/>
      <c r="T53" s="198"/>
      <c r="U53" s="198"/>
      <c r="V53" s="198"/>
      <c r="W53" s="198"/>
      <c r="X53" s="209"/>
      <c r="Y53" s="198">
        <v>0.25</v>
      </c>
      <c r="Z53" s="198">
        <v>0.25</v>
      </c>
      <c r="AA53" s="209">
        <v>0.25</v>
      </c>
      <c r="AB53" s="209">
        <v>0.25</v>
      </c>
      <c r="AC53" s="209"/>
      <c r="AD53" s="209"/>
      <c r="AE53" s="236" t="s">
        <v>560</v>
      </c>
      <c r="AF53" s="209">
        <v>0</v>
      </c>
      <c r="AG53" s="209">
        <f>+AF53+'Marzo 2017'!AG53</f>
        <v>0</v>
      </c>
      <c r="AH53" s="173"/>
    </row>
    <row r="54" spans="2:34" ht="45" x14ac:dyDescent="0.25">
      <c r="B54" s="236" t="s">
        <v>64</v>
      </c>
      <c r="C54" s="236" t="s">
        <v>65</v>
      </c>
      <c r="D54" s="236" t="s">
        <v>66</v>
      </c>
      <c r="E54" s="236" t="s">
        <v>67</v>
      </c>
      <c r="F54" s="236" t="s">
        <v>75</v>
      </c>
      <c r="G54" s="236" t="s">
        <v>314</v>
      </c>
      <c r="H54" s="236" t="s">
        <v>81</v>
      </c>
      <c r="I54" s="236" t="s">
        <v>316</v>
      </c>
      <c r="J54" s="296" t="s">
        <v>135</v>
      </c>
      <c r="K54" s="173" t="s">
        <v>286</v>
      </c>
      <c r="L54" s="173" t="s">
        <v>276</v>
      </c>
      <c r="M54" s="236" t="s">
        <v>70</v>
      </c>
      <c r="N54" s="107">
        <v>42887</v>
      </c>
      <c r="O54" s="107">
        <v>42947</v>
      </c>
      <c r="P54" s="173" t="s">
        <v>88</v>
      </c>
      <c r="Q54" s="173" t="s">
        <v>88</v>
      </c>
      <c r="R54" s="198">
        <v>0.02</v>
      </c>
      <c r="S54" s="209"/>
      <c r="T54" s="198"/>
      <c r="U54" s="198"/>
      <c r="V54" s="198"/>
      <c r="W54" s="198"/>
      <c r="X54" s="209">
        <v>0.5</v>
      </c>
      <c r="Y54" s="198">
        <v>0.5</v>
      </c>
      <c r="Z54" s="198"/>
      <c r="AA54" s="209"/>
      <c r="AB54" s="198"/>
      <c r="AC54" s="198"/>
      <c r="AD54" s="209"/>
      <c r="AE54" s="236" t="s">
        <v>560</v>
      </c>
      <c r="AF54" s="209">
        <v>0</v>
      </c>
      <c r="AG54" s="209">
        <f>+AF54+'Marzo 2017'!AG54</f>
        <v>0</v>
      </c>
      <c r="AH54" s="173"/>
    </row>
    <row r="55" spans="2:34" ht="45" x14ac:dyDescent="0.25">
      <c r="B55" s="236" t="s">
        <v>64</v>
      </c>
      <c r="C55" s="236" t="s">
        <v>65</v>
      </c>
      <c r="D55" s="236" t="s">
        <v>66</v>
      </c>
      <c r="E55" s="236" t="s">
        <v>67</v>
      </c>
      <c r="F55" s="236" t="s">
        <v>75</v>
      </c>
      <c r="G55" s="236" t="s">
        <v>314</v>
      </c>
      <c r="H55" s="236" t="s">
        <v>81</v>
      </c>
      <c r="I55" s="236" t="s">
        <v>316</v>
      </c>
      <c r="J55" s="297"/>
      <c r="K55" s="173" t="s">
        <v>287</v>
      </c>
      <c r="L55" s="173" t="s">
        <v>288</v>
      </c>
      <c r="M55" s="236" t="s">
        <v>70</v>
      </c>
      <c r="N55" s="107">
        <v>42767</v>
      </c>
      <c r="O55" s="107">
        <v>43100</v>
      </c>
      <c r="P55" s="173" t="s">
        <v>88</v>
      </c>
      <c r="Q55" s="173" t="s">
        <v>88</v>
      </c>
      <c r="R55" s="198">
        <v>0.02</v>
      </c>
      <c r="S55" s="209"/>
      <c r="T55" s="198">
        <v>0.09</v>
      </c>
      <c r="U55" s="198">
        <v>0.09</v>
      </c>
      <c r="V55" s="198">
        <v>0.09</v>
      </c>
      <c r="W55" s="198">
        <v>0.09</v>
      </c>
      <c r="X55" s="209">
        <v>0.09</v>
      </c>
      <c r="Y55" s="198">
        <v>0.09</v>
      </c>
      <c r="Z55" s="198">
        <v>0.09</v>
      </c>
      <c r="AA55" s="209">
        <v>0.09</v>
      </c>
      <c r="AB55" s="198">
        <v>0.09</v>
      </c>
      <c r="AC55" s="198">
        <v>0.09</v>
      </c>
      <c r="AD55" s="209">
        <v>0.1</v>
      </c>
      <c r="AE55" s="236" t="s">
        <v>560</v>
      </c>
      <c r="AF55" s="209">
        <v>0</v>
      </c>
      <c r="AG55" s="209">
        <f>+AF55+'Marzo 2017'!AG55</f>
        <v>0.09</v>
      </c>
      <c r="AH55" s="173" t="s">
        <v>583</v>
      </c>
    </row>
    <row r="56" spans="2:34" ht="45" x14ac:dyDescent="0.25">
      <c r="B56" s="236" t="s">
        <v>64</v>
      </c>
      <c r="C56" s="236" t="s">
        <v>65</v>
      </c>
      <c r="D56" s="236" t="s">
        <v>66</v>
      </c>
      <c r="E56" s="236" t="s">
        <v>67</v>
      </c>
      <c r="F56" s="236" t="s">
        <v>75</v>
      </c>
      <c r="G56" s="236" t="s">
        <v>314</v>
      </c>
      <c r="H56" s="236" t="s">
        <v>81</v>
      </c>
      <c r="I56" s="236" t="s">
        <v>316</v>
      </c>
      <c r="J56" s="297"/>
      <c r="K56" s="173" t="s">
        <v>289</v>
      </c>
      <c r="L56" s="173" t="s">
        <v>276</v>
      </c>
      <c r="M56" s="236" t="s">
        <v>70</v>
      </c>
      <c r="N56" s="107">
        <v>42736</v>
      </c>
      <c r="O56" s="107">
        <v>43100</v>
      </c>
      <c r="P56" s="173" t="s">
        <v>88</v>
      </c>
      <c r="Q56" s="173" t="s">
        <v>88</v>
      </c>
      <c r="R56" s="198">
        <v>0.02</v>
      </c>
      <c r="S56" s="209">
        <v>0.08</v>
      </c>
      <c r="T56" s="198">
        <v>0.08</v>
      </c>
      <c r="U56" s="198">
        <v>0.08</v>
      </c>
      <c r="V56" s="198">
        <v>0.08</v>
      </c>
      <c r="W56" s="198">
        <v>0.08</v>
      </c>
      <c r="X56" s="209">
        <v>0.08</v>
      </c>
      <c r="Y56" s="198">
        <v>0.08</v>
      </c>
      <c r="Z56" s="198">
        <v>0.08</v>
      </c>
      <c r="AA56" s="209">
        <v>0.08</v>
      </c>
      <c r="AB56" s="198">
        <v>0.08</v>
      </c>
      <c r="AC56" s="198">
        <v>0.08</v>
      </c>
      <c r="AD56" s="209">
        <v>0.12</v>
      </c>
      <c r="AE56" s="236" t="s">
        <v>560</v>
      </c>
      <c r="AF56" s="209">
        <v>0.08</v>
      </c>
      <c r="AG56" s="209">
        <f>+AF56+'Marzo 2017'!AG56</f>
        <v>0.32</v>
      </c>
      <c r="AH56" s="173" t="s">
        <v>528</v>
      </c>
    </row>
    <row r="57" spans="2:34" ht="45" x14ac:dyDescent="0.25">
      <c r="B57" s="236" t="s">
        <v>64</v>
      </c>
      <c r="C57" s="236" t="s">
        <v>65</v>
      </c>
      <c r="D57" s="236" t="s">
        <v>66</v>
      </c>
      <c r="E57" s="236" t="s">
        <v>67</v>
      </c>
      <c r="F57" s="236" t="s">
        <v>75</v>
      </c>
      <c r="G57" s="236" t="s">
        <v>314</v>
      </c>
      <c r="H57" s="236" t="s">
        <v>81</v>
      </c>
      <c r="I57" s="236" t="s">
        <v>316</v>
      </c>
      <c r="J57" s="297"/>
      <c r="K57" s="173" t="s">
        <v>290</v>
      </c>
      <c r="L57" s="173" t="s">
        <v>291</v>
      </c>
      <c r="M57" s="236" t="s">
        <v>70</v>
      </c>
      <c r="N57" s="107">
        <v>42736</v>
      </c>
      <c r="O57" s="107">
        <v>43100</v>
      </c>
      <c r="P57" s="173" t="s">
        <v>88</v>
      </c>
      <c r="Q57" s="173" t="s">
        <v>88</v>
      </c>
      <c r="R57" s="198">
        <v>0.02</v>
      </c>
      <c r="S57" s="209">
        <v>0.3</v>
      </c>
      <c r="T57" s="198">
        <v>0.03</v>
      </c>
      <c r="U57" s="198">
        <v>0.03</v>
      </c>
      <c r="V57" s="198">
        <v>0.03</v>
      </c>
      <c r="W57" s="198">
        <v>0.4</v>
      </c>
      <c r="X57" s="209">
        <v>0.03</v>
      </c>
      <c r="Y57" s="198">
        <v>0.03</v>
      </c>
      <c r="Z57" s="198">
        <v>0.03</v>
      </c>
      <c r="AA57" s="209">
        <v>0.03</v>
      </c>
      <c r="AB57" s="198">
        <v>0.03</v>
      </c>
      <c r="AC57" s="198">
        <v>0.03</v>
      </c>
      <c r="AD57" s="209">
        <v>0.03</v>
      </c>
      <c r="AE57" s="236" t="s">
        <v>560</v>
      </c>
      <c r="AF57" s="209">
        <v>0.03</v>
      </c>
      <c r="AG57" s="209">
        <f>+AF57+'Marzo 2017'!AG57</f>
        <v>0.39</v>
      </c>
      <c r="AH57" s="173" t="s">
        <v>584</v>
      </c>
    </row>
    <row r="58" spans="2:34" ht="45" x14ac:dyDescent="0.25">
      <c r="B58" s="236" t="s">
        <v>64</v>
      </c>
      <c r="C58" s="236" t="s">
        <v>65</v>
      </c>
      <c r="D58" s="236" t="s">
        <v>66</v>
      </c>
      <c r="E58" s="236" t="s">
        <v>67</v>
      </c>
      <c r="F58" s="236" t="s">
        <v>75</v>
      </c>
      <c r="G58" s="236" t="s">
        <v>314</v>
      </c>
      <c r="H58" s="236" t="s">
        <v>81</v>
      </c>
      <c r="I58" s="236" t="s">
        <v>316</v>
      </c>
      <c r="J58" s="297"/>
      <c r="K58" s="173" t="s">
        <v>292</v>
      </c>
      <c r="L58" s="173" t="s">
        <v>293</v>
      </c>
      <c r="M58" s="236" t="s">
        <v>70</v>
      </c>
      <c r="N58" s="107">
        <v>42736</v>
      </c>
      <c r="O58" s="107">
        <v>42855</v>
      </c>
      <c r="P58" s="173" t="s">
        <v>88</v>
      </c>
      <c r="Q58" s="173" t="s">
        <v>88</v>
      </c>
      <c r="R58" s="198">
        <v>0.03</v>
      </c>
      <c r="S58" s="209">
        <v>0.25</v>
      </c>
      <c r="T58" s="198">
        <v>0.25</v>
      </c>
      <c r="U58" s="198">
        <v>0.25</v>
      </c>
      <c r="V58" s="198">
        <v>0.25</v>
      </c>
      <c r="W58" s="198"/>
      <c r="X58" s="209"/>
      <c r="Y58" s="198"/>
      <c r="Z58" s="198"/>
      <c r="AA58" s="209"/>
      <c r="AB58" s="198"/>
      <c r="AC58" s="198"/>
      <c r="AD58" s="209"/>
      <c r="AE58" s="236" t="s">
        <v>560</v>
      </c>
      <c r="AF58" s="209">
        <v>0.25</v>
      </c>
      <c r="AG58" s="209">
        <f>+AF58+'Marzo 2017'!AG58</f>
        <v>1</v>
      </c>
      <c r="AH58" s="173" t="s">
        <v>585</v>
      </c>
    </row>
    <row r="59" spans="2:34" ht="45" x14ac:dyDescent="0.25">
      <c r="B59" s="236" t="s">
        <v>64</v>
      </c>
      <c r="C59" s="236" t="s">
        <v>65</v>
      </c>
      <c r="D59" s="236" t="s">
        <v>66</v>
      </c>
      <c r="E59" s="236" t="s">
        <v>67</v>
      </c>
      <c r="F59" s="236" t="s">
        <v>75</v>
      </c>
      <c r="G59" s="236" t="s">
        <v>314</v>
      </c>
      <c r="H59" s="236" t="s">
        <v>81</v>
      </c>
      <c r="I59" s="236" t="s">
        <v>316</v>
      </c>
      <c r="J59" s="297"/>
      <c r="K59" s="173" t="s">
        <v>294</v>
      </c>
      <c r="L59" s="173" t="s">
        <v>295</v>
      </c>
      <c r="M59" s="236" t="s">
        <v>70</v>
      </c>
      <c r="N59" s="107">
        <v>42736</v>
      </c>
      <c r="O59" s="107">
        <v>42794</v>
      </c>
      <c r="P59" s="173" t="s">
        <v>88</v>
      </c>
      <c r="Q59" s="173" t="s">
        <v>88</v>
      </c>
      <c r="R59" s="198">
        <v>0.02</v>
      </c>
      <c r="S59" s="209">
        <v>1</v>
      </c>
      <c r="T59" s="198"/>
      <c r="U59" s="198"/>
      <c r="V59" s="198"/>
      <c r="W59" s="198"/>
      <c r="X59" s="209"/>
      <c r="Y59" s="198"/>
      <c r="Z59" s="198"/>
      <c r="AA59" s="209"/>
      <c r="AB59" s="198"/>
      <c r="AC59" s="198"/>
      <c r="AD59" s="209"/>
      <c r="AE59" s="236" t="s">
        <v>560</v>
      </c>
      <c r="AF59" s="209">
        <v>0</v>
      </c>
      <c r="AG59" s="209">
        <f>+AF59+'Marzo 2017'!AG59</f>
        <v>1</v>
      </c>
      <c r="AH59" s="173"/>
    </row>
    <row r="60" spans="2:34" ht="45" x14ac:dyDescent="0.25">
      <c r="B60" s="236" t="s">
        <v>64</v>
      </c>
      <c r="C60" s="236" t="s">
        <v>65</v>
      </c>
      <c r="D60" s="236" t="s">
        <v>66</v>
      </c>
      <c r="E60" s="236" t="s">
        <v>67</v>
      </c>
      <c r="F60" s="236" t="s">
        <v>75</v>
      </c>
      <c r="G60" s="236" t="s">
        <v>314</v>
      </c>
      <c r="H60" s="236" t="s">
        <v>81</v>
      </c>
      <c r="I60" s="236" t="s">
        <v>316</v>
      </c>
      <c r="J60" s="297"/>
      <c r="K60" s="173" t="s">
        <v>296</v>
      </c>
      <c r="L60" s="173" t="s">
        <v>295</v>
      </c>
      <c r="M60" s="236" t="s">
        <v>70</v>
      </c>
      <c r="N60" s="107">
        <v>42917</v>
      </c>
      <c r="O60" s="107">
        <v>42947</v>
      </c>
      <c r="P60" s="173" t="s">
        <v>88</v>
      </c>
      <c r="Q60" s="173" t="s">
        <v>88</v>
      </c>
      <c r="R60" s="198">
        <v>0.02</v>
      </c>
      <c r="S60" s="209"/>
      <c r="T60" s="198"/>
      <c r="U60" s="198"/>
      <c r="V60" s="198"/>
      <c r="W60" s="198"/>
      <c r="X60" s="209"/>
      <c r="Y60" s="198">
        <v>1</v>
      </c>
      <c r="Z60" s="198"/>
      <c r="AA60" s="209"/>
      <c r="AB60" s="198"/>
      <c r="AC60" s="198"/>
      <c r="AD60" s="209"/>
      <c r="AE60" s="236" t="s">
        <v>560</v>
      </c>
      <c r="AF60" s="209">
        <v>0</v>
      </c>
      <c r="AG60" s="209">
        <f>+AF60+'Marzo 2017'!AG60</f>
        <v>0</v>
      </c>
      <c r="AH60" s="173"/>
    </row>
    <row r="61" spans="2:34" ht="45" x14ac:dyDescent="0.25">
      <c r="B61" s="236" t="s">
        <v>64</v>
      </c>
      <c r="C61" s="236" t="s">
        <v>65</v>
      </c>
      <c r="D61" s="236" t="s">
        <v>66</v>
      </c>
      <c r="E61" s="236" t="s">
        <v>67</v>
      </c>
      <c r="F61" s="236" t="s">
        <v>75</v>
      </c>
      <c r="G61" s="236" t="s">
        <v>314</v>
      </c>
      <c r="H61" s="236" t="s">
        <v>81</v>
      </c>
      <c r="I61" s="236" t="s">
        <v>316</v>
      </c>
      <c r="J61" s="297"/>
      <c r="K61" s="173" t="s">
        <v>297</v>
      </c>
      <c r="L61" s="173" t="s">
        <v>298</v>
      </c>
      <c r="M61" s="236" t="s">
        <v>70</v>
      </c>
      <c r="N61" s="107">
        <v>42948</v>
      </c>
      <c r="O61" s="107">
        <v>43039</v>
      </c>
      <c r="P61" s="173" t="s">
        <v>88</v>
      </c>
      <c r="Q61" s="173" t="s">
        <v>88</v>
      </c>
      <c r="R61" s="198">
        <v>0.02</v>
      </c>
      <c r="S61" s="209"/>
      <c r="T61" s="198"/>
      <c r="U61" s="198"/>
      <c r="V61" s="198"/>
      <c r="W61" s="198"/>
      <c r="X61" s="209"/>
      <c r="Y61" s="198"/>
      <c r="Z61" s="198">
        <v>0.75</v>
      </c>
      <c r="AA61" s="209"/>
      <c r="AB61" s="198">
        <v>0.25</v>
      </c>
      <c r="AC61" s="198"/>
      <c r="AD61" s="209"/>
      <c r="AE61" s="236" t="s">
        <v>560</v>
      </c>
      <c r="AF61" s="209">
        <v>0</v>
      </c>
      <c r="AG61" s="209">
        <f>+AF61+'Marzo 2017'!AG61</f>
        <v>0</v>
      </c>
      <c r="AH61" s="173"/>
    </row>
    <row r="62" spans="2:34" ht="45" x14ac:dyDescent="0.25">
      <c r="B62" s="236" t="s">
        <v>64</v>
      </c>
      <c r="C62" s="236" t="s">
        <v>65</v>
      </c>
      <c r="D62" s="236" t="s">
        <v>66</v>
      </c>
      <c r="E62" s="236" t="s">
        <v>67</v>
      </c>
      <c r="F62" s="236" t="s">
        <v>75</v>
      </c>
      <c r="G62" s="236" t="s">
        <v>314</v>
      </c>
      <c r="H62" s="236" t="s">
        <v>81</v>
      </c>
      <c r="I62" s="236" t="s">
        <v>316</v>
      </c>
      <c r="J62" s="297"/>
      <c r="K62" s="173" t="s">
        <v>299</v>
      </c>
      <c r="L62" s="173" t="s">
        <v>276</v>
      </c>
      <c r="M62" s="236" t="s">
        <v>70</v>
      </c>
      <c r="N62" s="107">
        <v>42917</v>
      </c>
      <c r="O62" s="107">
        <v>43069</v>
      </c>
      <c r="P62" s="173" t="s">
        <v>53</v>
      </c>
      <c r="Q62" s="173" t="s">
        <v>88</v>
      </c>
      <c r="R62" s="198">
        <v>0.02</v>
      </c>
      <c r="S62" s="209"/>
      <c r="T62" s="198"/>
      <c r="U62" s="198"/>
      <c r="V62" s="198"/>
      <c r="W62" s="198"/>
      <c r="X62" s="209"/>
      <c r="Y62" s="198">
        <v>0.5</v>
      </c>
      <c r="Z62" s="198"/>
      <c r="AA62" s="209"/>
      <c r="AB62" s="198"/>
      <c r="AC62" s="198">
        <v>0.5</v>
      </c>
      <c r="AD62" s="209"/>
      <c r="AE62" s="236" t="s">
        <v>560</v>
      </c>
      <c r="AF62" s="209">
        <v>0</v>
      </c>
      <c r="AG62" s="209">
        <f>+AF62+'Marzo 2017'!AG62</f>
        <v>0</v>
      </c>
      <c r="AH62" s="173"/>
    </row>
    <row r="63" spans="2:34" ht="45" x14ac:dyDescent="0.25">
      <c r="B63" s="236" t="s">
        <v>64</v>
      </c>
      <c r="C63" s="236" t="s">
        <v>65</v>
      </c>
      <c r="D63" s="236" t="s">
        <v>66</v>
      </c>
      <c r="E63" s="236" t="s">
        <v>67</v>
      </c>
      <c r="F63" s="236" t="s">
        <v>75</v>
      </c>
      <c r="G63" s="236" t="s">
        <v>314</v>
      </c>
      <c r="H63" s="236" t="s">
        <v>81</v>
      </c>
      <c r="I63" s="236" t="s">
        <v>316</v>
      </c>
      <c r="J63" s="235" t="s">
        <v>136</v>
      </c>
      <c r="K63" s="173" t="s">
        <v>300</v>
      </c>
      <c r="L63" s="173" t="s">
        <v>301</v>
      </c>
      <c r="M63" s="236" t="s">
        <v>70</v>
      </c>
      <c r="N63" s="107">
        <v>42795</v>
      </c>
      <c r="O63" s="107">
        <v>43100</v>
      </c>
      <c r="P63" s="173" t="s">
        <v>88</v>
      </c>
      <c r="Q63" s="173" t="s">
        <v>88</v>
      </c>
      <c r="R63" s="198">
        <v>0.02</v>
      </c>
      <c r="S63" s="209"/>
      <c r="T63" s="198"/>
      <c r="U63" s="198">
        <v>0.25</v>
      </c>
      <c r="V63" s="198"/>
      <c r="W63" s="198"/>
      <c r="X63" s="209">
        <v>0.25</v>
      </c>
      <c r="Y63" s="198"/>
      <c r="Z63" s="198"/>
      <c r="AA63" s="209">
        <v>0.25</v>
      </c>
      <c r="AB63" s="198"/>
      <c r="AC63" s="198"/>
      <c r="AD63" s="209">
        <v>0.25</v>
      </c>
      <c r="AE63" s="236" t="s">
        <v>560</v>
      </c>
      <c r="AF63" s="209">
        <v>0</v>
      </c>
      <c r="AG63" s="209">
        <f>+AF63+'Marzo 2017'!AG63</f>
        <v>0.25</v>
      </c>
      <c r="AH63" s="173" t="s">
        <v>586</v>
      </c>
    </row>
    <row r="64" spans="2:34" s="240" customFormat="1" ht="45" x14ac:dyDescent="0.25">
      <c r="B64" s="119" t="s">
        <v>64</v>
      </c>
      <c r="C64" s="119" t="s">
        <v>65</v>
      </c>
      <c r="D64" s="119" t="s">
        <v>66</v>
      </c>
      <c r="E64" s="119" t="s">
        <v>67</v>
      </c>
      <c r="F64" s="119" t="s">
        <v>74</v>
      </c>
      <c r="G64" s="119" t="s">
        <v>314</v>
      </c>
      <c r="H64" s="119" t="s">
        <v>81</v>
      </c>
      <c r="I64" s="119" t="s">
        <v>319</v>
      </c>
      <c r="J64" s="119" t="s">
        <v>175</v>
      </c>
      <c r="K64" s="237" t="s">
        <v>406</v>
      </c>
      <c r="L64" s="237" t="s">
        <v>176</v>
      </c>
      <c r="M64" s="119" t="s">
        <v>53</v>
      </c>
      <c r="N64" s="238">
        <v>42857</v>
      </c>
      <c r="O64" s="238">
        <v>43100</v>
      </c>
      <c r="P64" s="237" t="s">
        <v>177</v>
      </c>
      <c r="Q64" s="237" t="s">
        <v>407</v>
      </c>
      <c r="R64" s="169">
        <v>0.02</v>
      </c>
      <c r="S64" s="239"/>
      <c r="T64" s="169"/>
      <c r="U64" s="169"/>
      <c r="V64" s="169"/>
      <c r="W64" s="169">
        <v>0.2</v>
      </c>
      <c r="X64" s="239"/>
      <c r="Y64" s="169">
        <v>0.2</v>
      </c>
      <c r="Z64" s="169"/>
      <c r="AA64" s="239">
        <v>0.2</v>
      </c>
      <c r="AB64" s="169"/>
      <c r="AC64" s="169">
        <v>0.2</v>
      </c>
      <c r="AD64" s="239">
        <v>0.2</v>
      </c>
      <c r="AE64" s="236" t="s">
        <v>560</v>
      </c>
      <c r="AF64" s="209">
        <v>0</v>
      </c>
      <c r="AG64" s="209">
        <f>+AF64+'Marzo 2017'!AG64</f>
        <v>0</v>
      </c>
      <c r="AH64" s="173"/>
    </row>
    <row r="65" spans="2:34" s="240" customFormat="1" ht="45" x14ac:dyDescent="0.25">
      <c r="B65" s="119" t="s">
        <v>64</v>
      </c>
      <c r="C65" s="119" t="s">
        <v>65</v>
      </c>
      <c r="D65" s="119" t="s">
        <v>66</v>
      </c>
      <c r="E65" s="119" t="s">
        <v>67</v>
      </c>
      <c r="F65" s="119" t="s">
        <v>68</v>
      </c>
      <c r="G65" s="119" t="s">
        <v>314</v>
      </c>
      <c r="H65" s="119" t="s">
        <v>81</v>
      </c>
      <c r="I65" s="119" t="s">
        <v>319</v>
      </c>
      <c r="J65" s="119" t="s">
        <v>178</v>
      </c>
      <c r="K65" s="237" t="s">
        <v>179</v>
      </c>
      <c r="L65" s="237" t="s">
        <v>408</v>
      </c>
      <c r="M65" s="119" t="s">
        <v>53</v>
      </c>
      <c r="N65" s="238">
        <v>42781</v>
      </c>
      <c r="O65" s="238">
        <v>43100</v>
      </c>
      <c r="P65" s="237" t="s">
        <v>177</v>
      </c>
      <c r="Q65" s="237" t="s">
        <v>180</v>
      </c>
      <c r="R65" s="169">
        <v>0.02</v>
      </c>
      <c r="S65" s="239"/>
      <c r="T65" s="169">
        <v>0.2</v>
      </c>
      <c r="U65" s="169"/>
      <c r="V65" s="169">
        <v>0.2</v>
      </c>
      <c r="W65" s="169"/>
      <c r="X65" s="239"/>
      <c r="Y65" s="169">
        <v>0.2</v>
      </c>
      <c r="Z65" s="169"/>
      <c r="AA65" s="239"/>
      <c r="AB65" s="169">
        <v>0.2</v>
      </c>
      <c r="AC65" s="169"/>
      <c r="AD65" s="239">
        <v>0.2</v>
      </c>
      <c r="AE65" s="236" t="s">
        <v>560</v>
      </c>
      <c r="AF65" s="209">
        <v>0</v>
      </c>
      <c r="AG65" s="209">
        <f>+AF65+'Marzo 2017'!AG65</f>
        <v>0.2</v>
      </c>
      <c r="AH65" s="173"/>
    </row>
    <row r="66" spans="2:34" s="240" customFormat="1" ht="45" x14ac:dyDescent="0.25">
      <c r="B66" s="119" t="s">
        <v>64</v>
      </c>
      <c r="C66" s="119" t="s">
        <v>65</v>
      </c>
      <c r="D66" s="119" t="s">
        <v>66</v>
      </c>
      <c r="E66" s="119" t="s">
        <v>67</v>
      </c>
      <c r="F66" s="119" t="s">
        <v>68</v>
      </c>
      <c r="G66" s="119" t="s">
        <v>314</v>
      </c>
      <c r="H66" s="119" t="s">
        <v>81</v>
      </c>
      <c r="I66" s="119" t="s">
        <v>319</v>
      </c>
      <c r="J66" s="119" t="s">
        <v>181</v>
      </c>
      <c r="K66" s="237" t="s">
        <v>320</v>
      </c>
      <c r="L66" s="237" t="s">
        <v>408</v>
      </c>
      <c r="M66" s="119" t="s">
        <v>53</v>
      </c>
      <c r="N66" s="238">
        <v>42781</v>
      </c>
      <c r="O66" s="238">
        <v>43100</v>
      </c>
      <c r="P66" s="237" t="s">
        <v>177</v>
      </c>
      <c r="Q66" s="237" t="s">
        <v>180</v>
      </c>
      <c r="R66" s="169">
        <v>0.02</v>
      </c>
      <c r="S66" s="239"/>
      <c r="T66" s="169">
        <v>0.2</v>
      </c>
      <c r="U66" s="169"/>
      <c r="V66" s="169">
        <v>0.2</v>
      </c>
      <c r="W66" s="169"/>
      <c r="X66" s="239"/>
      <c r="Y66" s="169">
        <v>0.2</v>
      </c>
      <c r="Z66" s="169"/>
      <c r="AA66" s="239"/>
      <c r="AB66" s="169">
        <v>0.2</v>
      </c>
      <c r="AC66" s="169"/>
      <c r="AD66" s="239">
        <v>0.2</v>
      </c>
      <c r="AE66" s="236" t="s">
        <v>560</v>
      </c>
      <c r="AF66" s="209">
        <v>0</v>
      </c>
      <c r="AG66" s="209">
        <f>+AF66+'Marzo 2017'!AG66</f>
        <v>0.2</v>
      </c>
      <c r="AH66" s="173" t="s">
        <v>587</v>
      </c>
    </row>
    <row r="67" spans="2:34" s="240" customFormat="1" ht="140.25" customHeight="1" x14ac:dyDescent="0.25">
      <c r="B67" s="119" t="s">
        <v>64</v>
      </c>
      <c r="C67" s="119" t="s">
        <v>65</v>
      </c>
      <c r="D67" s="119" t="s">
        <v>66</v>
      </c>
      <c r="E67" s="119" t="s">
        <v>67</v>
      </c>
      <c r="F67" s="119" t="s">
        <v>74</v>
      </c>
      <c r="G67" s="119" t="s">
        <v>314</v>
      </c>
      <c r="H67" s="119" t="s">
        <v>81</v>
      </c>
      <c r="I67" s="119" t="s">
        <v>319</v>
      </c>
      <c r="J67" s="119" t="s">
        <v>182</v>
      </c>
      <c r="K67" s="237" t="s">
        <v>183</v>
      </c>
      <c r="L67" s="237" t="s">
        <v>409</v>
      </c>
      <c r="M67" s="119" t="s">
        <v>53</v>
      </c>
      <c r="N67" s="238">
        <v>42795</v>
      </c>
      <c r="O67" s="238">
        <v>42978</v>
      </c>
      <c r="P67" s="237" t="s">
        <v>71</v>
      </c>
      <c r="Q67" s="237" t="s">
        <v>180</v>
      </c>
      <c r="R67" s="169">
        <v>0.01</v>
      </c>
      <c r="S67" s="239"/>
      <c r="T67" s="169"/>
      <c r="U67" s="169">
        <v>0.2</v>
      </c>
      <c r="V67" s="169"/>
      <c r="W67" s="169">
        <v>0.3</v>
      </c>
      <c r="X67" s="239"/>
      <c r="Y67" s="169">
        <v>0.3</v>
      </c>
      <c r="Z67" s="169">
        <v>0.2</v>
      </c>
      <c r="AA67" s="239"/>
      <c r="AB67" s="169"/>
      <c r="AC67" s="169"/>
      <c r="AD67" s="239"/>
      <c r="AE67" s="236" t="s">
        <v>560</v>
      </c>
      <c r="AF67" s="209">
        <v>0.2</v>
      </c>
      <c r="AG67" s="209">
        <f>+AF67+'Marzo 2017'!AG67</f>
        <v>0.4</v>
      </c>
      <c r="AH67" s="173" t="s">
        <v>588</v>
      </c>
    </row>
    <row r="68" spans="2:34" s="240" customFormat="1" ht="209.25" customHeight="1" x14ac:dyDescent="0.25">
      <c r="B68" s="119" t="s">
        <v>64</v>
      </c>
      <c r="C68" s="119" t="s">
        <v>65</v>
      </c>
      <c r="D68" s="119" t="s">
        <v>66</v>
      </c>
      <c r="E68" s="119" t="s">
        <v>67</v>
      </c>
      <c r="F68" s="119" t="s">
        <v>68</v>
      </c>
      <c r="G68" s="119" t="s">
        <v>314</v>
      </c>
      <c r="H68" s="119" t="s">
        <v>81</v>
      </c>
      <c r="I68" s="119" t="s">
        <v>321</v>
      </c>
      <c r="J68" s="119" t="s">
        <v>184</v>
      </c>
      <c r="K68" s="237" t="s">
        <v>185</v>
      </c>
      <c r="L68" s="237" t="s">
        <v>186</v>
      </c>
      <c r="M68" s="119" t="s">
        <v>53</v>
      </c>
      <c r="N68" s="238">
        <v>42857</v>
      </c>
      <c r="O68" s="238">
        <v>43100</v>
      </c>
      <c r="P68" s="237" t="s">
        <v>88</v>
      </c>
      <c r="Q68" s="237" t="s">
        <v>88</v>
      </c>
      <c r="R68" s="169">
        <v>0.01</v>
      </c>
      <c r="S68" s="239"/>
      <c r="T68" s="169"/>
      <c r="U68" s="169">
        <v>0.1</v>
      </c>
      <c r="V68" s="169">
        <v>0.1</v>
      </c>
      <c r="W68" s="169">
        <v>0.1</v>
      </c>
      <c r="X68" s="239">
        <v>0.1</v>
      </c>
      <c r="Y68" s="169">
        <v>0.1</v>
      </c>
      <c r="Z68" s="169">
        <v>0.1</v>
      </c>
      <c r="AA68" s="239">
        <v>0.1</v>
      </c>
      <c r="AB68" s="169">
        <v>0.1</v>
      </c>
      <c r="AC68" s="169">
        <v>0.1</v>
      </c>
      <c r="AD68" s="239">
        <v>0.1</v>
      </c>
      <c r="AE68" s="236" t="s">
        <v>560</v>
      </c>
      <c r="AF68" s="209">
        <v>0.1</v>
      </c>
      <c r="AG68" s="209">
        <f>+AF68+'Marzo 2017'!AG68</f>
        <v>0.21000000000000002</v>
      </c>
      <c r="AH68" s="173" t="s">
        <v>589</v>
      </c>
    </row>
    <row r="69" spans="2:34" s="240" customFormat="1" ht="54.75" customHeight="1" x14ac:dyDescent="0.25">
      <c r="B69" s="119" t="s">
        <v>64</v>
      </c>
      <c r="C69" s="119" t="s">
        <v>65</v>
      </c>
      <c r="D69" s="119" t="s">
        <v>66</v>
      </c>
      <c r="E69" s="119" t="s">
        <v>67</v>
      </c>
      <c r="F69" s="119" t="s">
        <v>68</v>
      </c>
      <c r="G69" s="119" t="s">
        <v>314</v>
      </c>
      <c r="H69" s="119" t="s">
        <v>81</v>
      </c>
      <c r="I69" s="119" t="s">
        <v>321</v>
      </c>
      <c r="J69" s="119" t="s">
        <v>184</v>
      </c>
      <c r="K69" s="237" t="s">
        <v>187</v>
      </c>
      <c r="L69" s="237" t="s">
        <v>188</v>
      </c>
      <c r="M69" s="119" t="s">
        <v>53</v>
      </c>
      <c r="N69" s="238">
        <v>42857</v>
      </c>
      <c r="O69" s="238">
        <v>43100</v>
      </c>
      <c r="P69" s="237" t="s">
        <v>189</v>
      </c>
      <c r="Q69" s="237" t="s">
        <v>88</v>
      </c>
      <c r="R69" s="169">
        <v>0.01</v>
      </c>
      <c r="S69" s="239"/>
      <c r="T69" s="169"/>
      <c r="U69" s="169"/>
      <c r="V69" s="169"/>
      <c r="W69" s="169">
        <v>0.05</v>
      </c>
      <c r="X69" s="239">
        <v>0.08</v>
      </c>
      <c r="Y69" s="169">
        <v>0.1</v>
      </c>
      <c r="Z69" s="169">
        <v>0.14299999999999999</v>
      </c>
      <c r="AA69" s="239">
        <v>0.14599999999999999</v>
      </c>
      <c r="AB69" s="169">
        <v>0.183</v>
      </c>
      <c r="AC69" s="169">
        <v>0.193</v>
      </c>
      <c r="AD69" s="239">
        <v>0.1</v>
      </c>
      <c r="AE69" s="236" t="s">
        <v>560</v>
      </c>
      <c r="AF69" s="209">
        <v>0.1</v>
      </c>
      <c r="AG69" s="209">
        <f>+AF69+'Marzo 2017'!AG69</f>
        <v>0.16</v>
      </c>
      <c r="AH69" s="173" t="s">
        <v>590</v>
      </c>
    </row>
    <row r="70" spans="2:34" s="240" customFormat="1" ht="88.5" customHeight="1" x14ac:dyDescent="0.25">
      <c r="B70" s="119" t="s">
        <v>64</v>
      </c>
      <c r="C70" s="119" t="s">
        <v>65</v>
      </c>
      <c r="D70" s="119" t="s">
        <v>66</v>
      </c>
      <c r="E70" s="119" t="s">
        <v>67</v>
      </c>
      <c r="F70" s="119" t="s">
        <v>68</v>
      </c>
      <c r="G70" s="119" t="s">
        <v>314</v>
      </c>
      <c r="H70" s="119" t="s">
        <v>81</v>
      </c>
      <c r="I70" s="119" t="s">
        <v>321</v>
      </c>
      <c r="J70" s="119" t="s">
        <v>190</v>
      </c>
      <c r="K70" s="237" t="s">
        <v>191</v>
      </c>
      <c r="L70" s="237" t="s">
        <v>192</v>
      </c>
      <c r="M70" s="119" t="s">
        <v>53</v>
      </c>
      <c r="N70" s="238">
        <v>42795</v>
      </c>
      <c r="O70" s="238">
        <v>42978</v>
      </c>
      <c r="P70" s="237" t="s">
        <v>88</v>
      </c>
      <c r="Q70" s="237" t="s">
        <v>88</v>
      </c>
      <c r="R70" s="169">
        <v>0.01</v>
      </c>
      <c r="S70" s="239"/>
      <c r="T70" s="169"/>
      <c r="U70" s="169">
        <v>0.05</v>
      </c>
      <c r="V70" s="169">
        <v>0.19</v>
      </c>
      <c r="W70" s="169">
        <v>0.19</v>
      </c>
      <c r="X70" s="239">
        <v>0.19</v>
      </c>
      <c r="Y70" s="169">
        <v>0.19</v>
      </c>
      <c r="Z70" s="169">
        <v>0.19</v>
      </c>
      <c r="AA70" s="239"/>
      <c r="AB70" s="169"/>
      <c r="AC70" s="169"/>
      <c r="AD70" s="239"/>
      <c r="AE70" s="236" t="s">
        <v>560</v>
      </c>
      <c r="AF70" s="209">
        <v>0.1</v>
      </c>
      <c r="AG70" s="209">
        <f>+AF70+'Marzo 2017'!AG70</f>
        <v>0.65</v>
      </c>
      <c r="AH70" s="173" t="s">
        <v>591</v>
      </c>
    </row>
    <row r="71" spans="2:34" ht="116.25" customHeight="1" x14ac:dyDescent="0.25">
      <c r="B71" s="236" t="s">
        <v>64</v>
      </c>
      <c r="C71" s="236" t="s">
        <v>65</v>
      </c>
      <c r="D71" s="236" t="s">
        <v>66</v>
      </c>
      <c r="E71" s="236" t="s">
        <v>67</v>
      </c>
      <c r="F71" s="236" t="s">
        <v>72</v>
      </c>
      <c r="G71" s="236" t="s">
        <v>314</v>
      </c>
      <c r="H71" s="236" t="s">
        <v>81</v>
      </c>
      <c r="I71" s="236" t="s">
        <v>316</v>
      </c>
      <c r="J71" s="236" t="s">
        <v>193</v>
      </c>
      <c r="K71" s="173" t="s">
        <v>194</v>
      </c>
      <c r="L71" s="173" t="s">
        <v>195</v>
      </c>
      <c r="M71" s="236" t="s">
        <v>53</v>
      </c>
      <c r="N71" s="107">
        <v>42758</v>
      </c>
      <c r="O71" s="107">
        <v>42825</v>
      </c>
      <c r="P71" s="173" t="s">
        <v>177</v>
      </c>
      <c r="Q71" s="173" t="s">
        <v>88</v>
      </c>
      <c r="R71" s="198">
        <v>0.03</v>
      </c>
      <c r="S71" s="209">
        <v>0.15</v>
      </c>
      <c r="T71" s="198">
        <v>0.45</v>
      </c>
      <c r="U71" s="198">
        <v>0.4</v>
      </c>
      <c r="V71" s="198"/>
      <c r="W71" s="198"/>
      <c r="X71" s="209"/>
      <c r="Y71" s="198"/>
      <c r="Z71" s="198"/>
      <c r="AA71" s="209"/>
      <c r="AB71" s="198"/>
      <c r="AC71" s="198"/>
      <c r="AD71" s="209"/>
      <c r="AE71" s="236" t="s">
        <v>560</v>
      </c>
      <c r="AF71" s="209">
        <v>0</v>
      </c>
      <c r="AG71" s="209">
        <f>+AF71+'Marzo 2017'!AG71</f>
        <v>1</v>
      </c>
      <c r="AH71" s="173" t="s">
        <v>592</v>
      </c>
    </row>
    <row r="72" spans="2:34" ht="45" x14ac:dyDescent="0.25">
      <c r="B72" s="236" t="s">
        <v>64</v>
      </c>
      <c r="C72" s="236" t="s">
        <v>65</v>
      </c>
      <c r="D72" s="236" t="s">
        <v>66</v>
      </c>
      <c r="E72" s="236" t="s">
        <v>67</v>
      </c>
      <c r="F72" s="236" t="s">
        <v>72</v>
      </c>
      <c r="G72" s="236" t="s">
        <v>314</v>
      </c>
      <c r="H72" s="236" t="s">
        <v>81</v>
      </c>
      <c r="I72" s="236" t="s">
        <v>316</v>
      </c>
      <c r="J72" s="236" t="s">
        <v>196</v>
      </c>
      <c r="K72" s="173" t="s">
        <v>197</v>
      </c>
      <c r="L72" s="173" t="s">
        <v>198</v>
      </c>
      <c r="M72" s="236" t="s">
        <v>53</v>
      </c>
      <c r="N72" s="107">
        <v>42826</v>
      </c>
      <c r="O72" s="107">
        <v>43100</v>
      </c>
      <c r="P72" s="173" t="s">
        <v>199</v>
      </c>
      <c r="Q72" s="173" t="s">
        <v>88</v>
      </c>
      <c r="R72" s="198">
        <v>0.03</v>
      </c>
      <c r="S72" s="209"/>
      <c r="T72" s="198"/>
      <c r="U72" s="198"/>
      <c r="V72" s="198">
        <v>0.05</v>
      </c>
      <c r="W72" s="198">
        <v>0.08</v>
      </c>
      <c r="X72" s="209">
        <v>0.12</v>
      </c>
      <c r="Y72" s="198">
        <v>0.12</v>
      </c>
      <c r="Z72" s="198">
        <v>0.12</v>
      </c>
      <c r="AA72" s="209">
        <v>0.12</v>
      </c>
      <c r="AB72" s="198">
        <v>0.13</v>
      </c>
      <c r="AC72" s="198">
        <v>0.14000000000000001</v>
      </c>
      <c r="AD72" s="209">
        <v>0.12</v>
      </c>
      <c r="AE72" s="236" t="s">
        <v>560</v>
      </c>
      <c r="AF72" s="209">
        <v>0.05</v>
      </c>
      <c r="AG72" s="209">
        <f>+AF72+'Marzo 2017'!AG72</f>
        <v>0.05</v>
      </c>
      <c r="AH72" s="173" t="s">
        <v>593</v>
      </c>
    </row>
    <row r="73" spans="2:34" ht="45" x14ac:dyDescent="0.25">
      <c r="B73" s="236" t="s">
        <v>64</v>
      </c>
      <c r="C73" s="236" t="s">
        <v>65</v>
      </c>
      <c r="D73" s="236" t="s">
        <v>66</v>
      </c>
      <c r="E73" s="236" t="s">
        <v>67</v>
      </c>
      <c r="F73" s="236" t="s">
        <v>68</v>
      </c>
      <c r="G73" s="236" t="s">
        <v>314</v>
      </c>
      <c r="H73" s="236" t="s">
        <v>81</v>
      </c>
      <c r="I73" s="236" t="s">
        <v>316</v>
      </c>
      <c r="J73" s="236" t="s">
        <v>196</v>
      </c>
      <c r="K73" s="173" t="s">
        <v>708</v>
      </c>
      <c r="L73" s="173" t="s">
        <v>201</v>
      </c>
      <c r="M73" s="236" t="s">
        <v>53</v>
      </c>
      <c r="N73" s="107">
        <v>42795</v>
      </c>
      <c r="O73" s="107">
        <v>43069</v>
      </c>
      <c r="P73" s="173" t="s">
        <v>88</v>
      </c>
      <c r="Q73" s="173"/>
      <c r="R73" s="198">
        <v>0.01</v>
      </c>
      <c r="S73" s="209"/>
      <c r="T73" s="198"/>
      <c r="U73" s="198">
        <v>0.05</v>
      </c>
      <c r="V73" s="198">
        <v>0.06</v>
      </c>
      <c r="W73" s="198">
        <v>0.08</v>
      </c>
      <c r="X73" s="209">
        <v>0.12</v>
      </c>
      <c r="Y73" s="198"/>
      <c r="Z73" s="198">
        <v>0.12</v>
      </c>
      <c r="AA73" s="209">
        <v>0.15</v>
      </c>
      <c r="AB73" s="198">
        <v>0.17</v>
      </c>
      <c r="AC73" s="198">
        <v>0.25</v>
      </c>
      <c r="AD73" s="209"/>
      <c r="AE73" s="236" t="s">
        <v>560</v>
      </c>
      <c r="AF73" s="209">
        <v>0.06</v>
      </c>
      <c r="AG73" s="209">
        <f>+AF73+'Marzo 2017'!AG73</f>
        <v>0.11</v>
      </c>
      <c r="AH73" s="173" t="s">
        <v>594</v>
      </c>
    </row>
    <row r="74" spans="2:34" ht="150.75" customHeight="1" x14ac:dyDescent="0.25">
      <c r="B74" s="236" t="s">
        <v>64</v>
      </c>
      <c r="C74" s="236" t="s">
        <v>65</v>
      </c>
      <c r="D74" s="236" t="s">
        <v>66</v>
      </c>
      <c r="E74" s="236" t="s">
        <v>67</v>
      </c>
      <c r="F74" s="236" t="s">
        <v>74</v>
      </c>
      <c r="G74" s="236" t="s">
        <v>314</v>
      </c>
      <c r="H74" s="236" t="s">
        <v>81</v>
      </c>
      <c r="I74" s="236" t="s">
        <v>316</v>
      </c>
      <c r="J74" s="236" t="s">
        <v>202</v>
      </c>
      <c r="K74" s="173" t="s">
        <v>203</v>
      </c>
      <c r="L74" s="173" t="s">
        <v>204</v>
      </c>
      <c r="M74" s="236" t="s">
        <v>53</v>
      </c>
      <c r="N74" s="107">
        <v>42826</v>
      </c>
      <c r="O74" s="107">
        <v>43100</v>
      </c>
      <c r="P74" s="173" t="s">
        <v>189</v>
      </c>
      <c r="Q74" s="173" t="s">
        <v>88</v>
      </c>
      <c r="R74" s="198">
        <v>0.01</v>
      </c>
      <c r="S74" s="209"/>
      <c r="T74" s="198"/>
      <c r="U74" s="198"/>
      <c r="V74" s="198">
        <v>0.11</v>
      </c>
      <c r="W74" s="198">
        <v>0.11</v>
      </c>
      <c r="X74" s="209">
        <v>0.11</v>
      </c>
      <c r="Y74" s="198">
        <v>0.11</v>
      </c>
      <c r="Z74" s="198">
        <v>0.11</v>
      </c>
      <c r="AA74" s="209">
        <v>0.11</v>
      </c>
      <c r="AB74" s="198">
        <v>0.11</v>
      </c>
      <c r="AC74" s="198">
        <v>0.11</v>
      </c>
      <c r="AD74" s="209">
        <v>0.12</v>
      </c>
      <c r="AE74" s="236" t="s">
        <v>560</v>
      </c>
      <c r="AF74" s="209">
        <v>0.11</v>
      </c>
      <c r="AG74" s="209">
        <f>+AF74+'Marzo 2017'!AG74</f>
        <v>0.13</v>
      </c>
      <c r="AH74" s="173" t="s">
        <v>595</v>
      </c>
    </row>
    <row r="75" spans="2:34" ht="45" x14ac:dyDescent="0.25">
      <c r="B75" s="236" t="s">
        <v>64</v>
      </c>
      <c r="C75" s="236" t="s">
        <v>65</v>
      </c>
      <c r="D75" s="236" t="s">
        <v>66</v>
      </c>
      <c r="E75" s="236" t="s">
        <v>67</v>
      </c>
      <c r="F75" s="236" t="s">
        <v>74</v>
      </c>
      <c r="G75" s="236" t="s">
        <v>314</v>
      </c>
      <c r="H75" s="236" t="s">
        <v>81</v>
      </c>
      <c r="I75" s="236" t="s">
        <v>316</v>
      </c>
      <c r="J75" s="236" t="s">
        <v>202</v>
      </c>
      <c r="K75" s="173" t="s">
        <v>205</v>
      </c>
      <c r="L75" s="173" t="s">
        <v>201</v>
      </c>
      <c r="M75" s="236" t="s">
        <v>53</v>
      </c>
      <c r="N75" s="107">
        <v>42826</v>
      </c>
      <c r="O75" s="107">
        <v>42916</v>
      </c>
      <c r="P75" s="173"/>
      <c r="Q75" s="173"/>
      <c r="R75" s="198">
        <v>0.03</v>
      </c>
      <c r="S75" s="209"/>
      <c r="T75" s="198"/>
      <c r="U75" s="198"/>
      <c r="V75" s="198">
        <v>0.3</v>
      </c>
      <c r="W75" s="198">
        <v>0.3</v>
      </c>
      <c r="X75" s="209">
        <v>0.4</v>
      </c>
      <c r="Y75" s="198"/>
      <c r="Z75" s="198"/>
      <c r="AA75" s="209"/>
      <c r="AB75" s="198"/>
      <c r="AC75" s="198"/>
      <c r="AD75" s="209"/>
      <c r="AE75" s="236" t="s">
        <v>560</v>
      </c>
      <c r="AF75" s="209">
        <v>0</v>
      </c>
      <c r="AG75" s="209">
        <f>+AF75+'Marzo 2017'!AG75</f>
        <v>0.31</v>
      </c>
      <c r="AH75" s="173" t="s">
        <v>596</v>
      </c>
    </row>
    <row r="76" spans="2:34" ht="45" x14ac:dyDescent="0.25">
      <c r="B76" s="236" t="s">
        <v>64</v>
      </c>
      <c r="C76" s="236" t="s">
        <v>65</v>
      </c>
      <c r="D76" s="236" t="s">
        <v>66</v>
      </c>
      <c r="E76" s="236" t="s">
        <v>67</v>
      </c>
      <c r="F76" s="236" t="s">
        <v>74</v>
      </c>
      <c r="G76" s="236" t="s">
        <v>314</v>
      </c>
      <c r="H76" s="236" t="s">
        <v>81</v>
      </c>
      <c r="I76" s="236" t="s">
        <v>316</v>
      </c>
      <c r="J76" s="236" t="s">
        <v>202</v>
      </c>
      <c r="K76" s="173" t="s">
        <v>206</v>
      </c>
      <c r="L76" s="173" t="s">
        <v>207</v>
      </c>
      <c r="M76" s="236" t="s">
        <v>53</v>
      </c>
      <c r="N76" s="107">
        <v>42917</v>
      </c>
      <c r="O76" s="107">
        <v>43100</v>
      </c>
      <c r="P76" s="173"/>
      <c r="Q76" s="173"/>
      <c r="R76" s="198">
        <v>0.02</v>
      </c>
      <c r="S76" s="209"/>
      <c r="T76" s="198"/>
      <c r="U76" s="198"/>
      <c r="V76" s="198"/>
      <c r="W76" s="198"/>
      <c r="X76" s="209"/>
      <c r="Y76" s="198">
        <v>0.16</v>
      </c>
      <c r="Z76" s="198">
        <v>0.17</v>
      </c>
      <c r="AA76" s="209">
        <v>0.16</v>
      </c>
      <c r="AB76" s="198">
        <v>0.17</v>
      </c>
      <c r="AC76" s="198">
        <v>0.17</v>
      </c>
      <c r="AD76" s="209">
        <v>0.17</v>
      </c>
      <c r="AE76" s="236" t="s">
        <v>560</v>
      </c>
      <c r="AF76" s="209">
        <v>0</v>
      </c>
      <c r="AG76" s="209">
        <f>+AF76+'Marzo 2017'!AG76</f>
        <v>0.02</v>
      </c>
      <c r="AH76" s="173"/>
    </row>
    <row r="77" spans="2:34" ht="45" x14ac:dyDescent="0.25">
      <c r="B77" s="236" t="s">
        <v>64</v>
      </c>
      <c r="C77" s="236" t="s">
        <v>65</v>
      </c>
      <c r="D77" s="236" t="s">
        <v>66</v>
      </c>
      <c r="E77" s="236" t="s">
        <v>67</v>
      </c>
      <c r="F77" s="236" t="s">
        <v>68</v>
      </c>
      <c r="G77" s="236" t="s">
        <v>314</v>
      </c>
      <c r="H77" s="236" t="s">
        <v>81</v>
      </c>
      <c r="I77" s="236" t="s">
        <v>316</v>
      </c>
      <c r="J77" s="236" t="s">
        <v>208</v>
      </c>
      <c r="K77" s="173" t="s">
        <v>211</v>
      </c>
      <c r="L77" s="173" t="s">
        <v>209</v>
      </c>
      <c r="M77" s="236" t="s">
        <v>53</v>
      </c>
      <c r="N77" s="107">
        <v>42736</v>
      </c>
      <c r="O77" s="107">
        <v>43099</v>
      </c>
      <c r="P77" s="173" t="s">
        <v>212</v>
      </c>
      <c r="Q77" s="173" t="s">
        <v>88</v>
      </c>
      <c r="R77" s="198">
        <v>0.02</v>
      </c>
      <c r="S77" s="209">
        <v>0.08</v>
      </c>
      <c r="T77" s="198">
        <v>0.08</v>
      </c>
      <c r="U77" s="198">
        <v>0.08</v>
      </c>
      <c r="V77" s="198">
        <v>0.09</v>
      </c>
      <c r="W77" s="198">
        <v>0.08</v>
      </c>
      <c r="X77" s="209">
        <v>0.08</v>
      </c>
      <c r="Y77" s="198">
        <v>0.08</v>
      </c>
      <c r="Z77" s="198">
        <v>0.09</v>
      </c>
      <c r="AA77" s="209">
        <v>0.08</v>
      </c>
      <c r="AB77" s="198">
        <v>0.09</v>
      </c>
      <c r="AC77" s="198">
        <v>0.08</v>
      </c>
      <c r="AD77" s="209">
        <v>0.09</v>
      </c>
      <c r="AE77" s="236" t="s">
        <v>560</v>
      </c>
      <c r="AF77" s="198">
        <v>0.09</v>
      </c>
      <c r="AG77" s="209">
        <f>+AF77+'Marzo 2017'!AG77</f>
        <v>0.74999999999999989</v>
      </c>
      <c r="AH77" s="173" t="s">
        <v>597</v>
      </c>
    </row>
    <row r="78" spans="2:34" ht="49.5" customHeight="1" x14ac:dyDescent="0.25">
      <c r="B78" s="236" t="s">
        <v>64</v>
      </c>
      <c r="C78" s="236" t="s">
        <v>65</v>
      </c>
      <c r="D78" s="236" t="s">
        <v>66</v>
      </c>
      <c r="E78" s="236" t="s">
        <v>67</v>
      </c>
      <c r="F78" s="236" t="s">
        <v>68</v>
      </c>
      <c r="G78" s="236" t="s">
        <v>314</v>
      </c>
      <c r="H78" s="236" t="s">
        <v>81</v>
      </c>
      <c r="I78" s="236" t="s">
        <v>316</v>
      </c>
      <c r="J78" s="236" t="s">
        <v>208</v>
      </c>
      <c r="K78" s="173" t="s">
        <v>210</v>
      </c>
      <c r="L78" s="173"/>
      <c r="M78" s="236" t="s">
        <v>53</v>
      </c>
      <c r="N78" s="107">
        <v>42736</v>
      </c>
      <c r="O78" s="107">
        <v>42916</v>
      </c>
      <c r="P78" s="173" t="s">
        <v>177</v>
      </c>
      <c r="Q78" s="173"/>
      <c r="R78" s="198">
        <v>0.02</v>
      </c>
      <c r="S78" s="209">
        <v>0.17</v>
      </c>
      <c r="T78" s="198">
        <v>0.16</v>
      </c>
      <c r="U78" s="198">
        <v>0.17</v>
      </c>
      <c r="V78" s="198">
        <v>0.17</v>
      </c>
      <c r="W78" s="198">
        <v>0.16</v>
      </c>
      <c r="X78" s="209">
        <v>0.17</v>
      </c>
      <c r="Y78" s="198"/>
      <c r="Z78" s="198"/>
      <c r="AA78" s="209"/>
      <c r="AB78" s="198"/>
      <c r="AC78" s="198"/>
      <c r="AD78" s="209"/>
      <c r="AE78" s="236" t="s">
        <v>560</v>
      </c>
      <c r="AF78" s="198">
        <v>0.17</v>
      </c>
      <c r="AG78" s="209">
        <f>+AF78+'Marzo 2017'!AG78</f>
        <v>0.67</v>
      </c>
      <c r="AH78" s="173" t="s">
        <v>598</v>
      </c>
    </row>
    <row r="79" spans="2:34" ht="66.75" customHeight="1" x14ac:dyDescent="0.2">
      <c r="B79" s="236" t="s">
        <v>64</v>
      </c>
      <c r="C79" s="236" t="s">
        <v>65</v>
      </c>
      <c r="D79" s="236" t="s">
        <v>66</v>
      </c>
      <c r="E79" s="236" t="s">
        <v>67</v>
      </c>
      <c r="F79" s="236" t="s">
        <v>68</v>
      </c>
      <c r="G79" s="236" t="s">
        <v>314</v>
      </c>
      <c r="H79" s="236" t="s">
        <v>81</v>
      </c>
      <c r="I79" s="236" t="s">
        <v>678</v>
      </c>
      <c r="J79" s="120" t="s">
        <v>433</v>
      </c>
      <c r="K79" s="173" t="s">
        <v>341</v>
      </c>
      <c r="L79" s="173" t="s">
        <v>342</v>
      </c>
      <c r="M79" s="236" t="s">
        <v>45</v>
      </c>
      <c r="N79" s="107" t="s">
        <v>343</v>
      </c>
      <c r="O79" s="107" t="s">
        <v>344</v>
      </c>
      <c r="P79" s="173" t="s">
        <v>345</v>
      </c>
      <c r="Q79" s="173" t="s">
        <v>478</v>
      </c>
      <c r="R79" s="198">
        <v>0.03</v>
      </c>
      <c r="S79" s="209"/>
      <c r="T79" s="198"/>
      <c r="U79" s="198"/>
      <c r="V79" s="198">
        <v>0.2</v>
      </c>
      <c r="W79" s="198"/>
      <c r="X79" s="209"/>
      <c r="Y79" s="198">
        <v>0.2</v>
      </c>
      <c r="Z79" s="198"/>
      <c r="AA79" s="209"/>
      <c r="AB79" s="198"/>
      <c r="AC79" s="198"/>
      <c r="AD79" s="209">
        <v>0.6</v>
      </c>
      <c r="AE79" s="236" t="s">
        <v>560</v>
      </c>
      <c r="AF79" s="209">
        <v>0.05</v>
      </c>
      <c r="AG79" s="209">
        <f>+AF79+'Marzo 2017'!AG79</f>
        <v>0.1</v>
      </c>
      <c r="AH79" s="173" t="s">
        <v>599</v>
      </c>
    </row>
    <row r="80" spans="2:34" ht="67.5" x14ac:dyDescent="0.25">
      <c r="B80" s="236" t="s">
        <v>64</v>
      </c>
      <c r="C80" s="236" t="s">
        <v>65</v>
      </c>
      <c r="D80" s="236" t="s">
        <v>66</v>
      </c>
      <c r="E80" s="236" t="s">
        <v>67</v>
      </c>
      <c r="F80" s="236" t="s">
        <v>68</v>
      </c>
      <c r="G80" s="236" t="s">
        <v>314</v>
      </c>
      <c r="H80" s="236" t="s">
        <v>81</v>
      </c>
      <c r="I80" s="236" t="s">
        <v>678</v>
      </c>
      <c r="J80" s="294" t="s">
        <v>348</v>
      </c>
      <c r="K80" s="173" t="s">
        <v>349</v>
      </c>
      <c r="L80" s="173" t="s">
        <v>350</v>
      </c>
      <c r="M80" s="236" t="s">
        <v>45</v>
      </c>
      <c r="N80" s="107">
        <v>42801</v>
      </c>
      <c r="O80" s="107">
        <v>43100</v>
      </c>
      <c r="P80" s="173" t="s">
        <v>177</v>
      </c>
      <c r="Q80" s="173" t="s">
        <v>88</v>
      </c>
      <c r="R80" s="198">
        <v>0.03</v>
      </c>
      <c r="S80" s="209"/>
      <c r="T80" s="198"/>
      <c r="U80" s="198">
        <v>0.1</v>
      </c>
      <c r="V80" s="198">
        <v>0.1</v>
      </c>
      <c r="W80" s="198">
        <v>0.1</v>
      </c>
      <c r="X80" s="209">
        <v>0.1</v>
      </c>
      <c r="Y80" s="198">
        <v>0.1</v>
      </c>
      <c r="Z80" s="198">
        <v>0.1</v>
      </c>
      <c r="AA80" s="209">
        <v>0.1</v>
      </c>
      <c r="AB80" s="198">
        <v>0.1</v>
      </c>
      <c r="AC80" s="198">
        <v>0.1</v>
      </c>
      <c r="AD80" s="209">
        <v>0.1</v>
      </c>
      <c r="AE80" s="236" t="s">
        <v>560</v>
      </c>
      <c r="AF80" s="209">
        <v>0.1</v>
      </c>
      <c r="AG80" s="209">
        <f>+AF80+'Marzo 2017'!AG80</f>
        <v>0.2</v>
      </c>
      <c r="AH80" s="173" t="s">
        <v>600</v>
      </c>
    </row>
    <row r="81" spans="2:34" ht="45" x14ac:dyDescent="0.25">
      <c r="B81" s="236" t="s">
        <v>64</v>
      </c>
      <c r="C81" s="236" t="s">
        <v>65</v>
      </c>
      <c r="D81" s="236" t="s">
        <v>66</v>
      </c>
      <c r="E81" s="236" t="s">
        <v>67</v>
      </c>
      <c r="F81" s="236" t="s">
        <v>68</v>
      </c>
      <c r="G81" s="236" t="s">
        <v>314</v>
      </c>
      <c r="H81" s="236" t="s">
        <v>81</v>
      </c>
      <c r="I81" s="236" t="s">
        <v>678</v>
      </c>
      <c r="J81" s="295"/>
      <c r="K81" s="173" t="s">
        <v>121</v>
      </c>
      <c r="L81" s="173" t="s">
        <v>352</v>
      </c>
      <c r="M81" s="236" t="s">
        <v>45</v>
      </c>
      <c r="N81" s="107">
        <v>42801</v>
      </c>
      <c r="O81" s="107">
        <v>43100</v>
      </c>
      <c r="P81" s="173" t="s">
        <v>177</v>
      </c>
      <c r="Q81" s="173" t="s">
        <v>88</v>
      </c>
      <c r="R81" s="198">
        <v>0.02</v>
      </c>
      <c r="S81" s="209"/>
      <c r="T81" s="198"/>
      <c r="U81" s="198"/>
      <c r="V81" s="198"/>
      <c r="W81" s="198"/>
      <c r="X81" s="209">
        <v>0.5</v>
      </c>
      <c r="Y81" s="198"/>
      <c r="Z81" s="198"/>
      <c r="AA81" s="209"/>
      <c r="AB81" s="198"/>
      <c r="AC81" s="198"/>
      <c r="AD81" s="209">
        <v>0.5</v>
      </c>
      <c r="AE81" s="236" t="s">
        <v>560</v>
      </c>
      <c r="AF81" s="209">
        <v>0.08</v>
      </c>
      <c r="AG81" s="209">
        <f>+AF81+'Marzo 2017'!AG81</f>
        <v>0.24</v>
      </c>
      <c r="AH81" s="173" t="s">
        <v>601</v>
      </c>
    </row>
    <row r="82" spans="2:34" ht="129.75" customHeight="1" x14ac:dyDescent="0.25">
      <c r="B82" s="236" t="s">
        <v>64</v>
      </c>
      <c r="C82" s="236" t="s">
        <v>65</v>
      </c>
      <c r="D82" s="236" t="s">
        <v>66</v>
      </c>
      <c r="E82" s="236" t="s">
        <v>67</v>
      </c>
      <c r="F82" s="236" t="s">
        <v>68</v>
      </c>
      <c r="G82" s="236" t="s">
        <v>314</v>
      </c>
      <c r="H82" s="236" t="s">
        <v>81</v>
      </c>
      <c r="I82" s="236" t="s">
        <v>678</v>
      </c>
      <c r="J82" s="121" t="s">
        <v>123</v>
      </c>
      <c r="K82" s="173" t="s">
        <v>122</v>
      </c>
      <c r="L82" s="173"/>
      <c r="M82" s="236" t="s">
        <v>45</v>
      </c>
      <c r="N82" s="107">
        <v>42767</v>
      </c>
      <c r="O82" s="107">
        <v>43100</v>
      </c>
      <c r="P82" s="173" t="s">
        <v>354</v>
      </c>
      <c r="Q82" s="173" t="s">
        <v>355</v>
      </c>
      <c r="R82" s="198">
        <v>0.02</v>
      </c>
      <c r="S82" s="209"/>
      <c r="T82" s="198"/>
      <c r="U82" s="198"/>
      <c r="V82" s="198">
        <v>0.35</v>
      </c>
      <c r="W82" s="198"/>
      <c r="X82" s="209"/>
      <c r="Y82" s="198"/>
      <c r="Z82" s="198">
        <v>0.35</v>
      </c>
      <c r="AA82" s="209"/>
      <c r="AB82" s="198"/>
      <c r="AC82" s="198"/>
      <c r="AD82" s="209">
        <v>0.3</v>
      </c>
      <c r="AE82" s="236" t="s">
        <v>560</v>
      </c>
      <c r="AF82" s="209">
        <v>0.09</v>
      </c>
      <c r="AG82" s="209">
        <f>+AF82+'Marzo 2017'!AG82</f>
        <v>0.27</v>
      </c>
      <c r="AH82" s="173" t="s">
        <v>602</v>
      </c>
    </row>
    <row r="83" spans="2:34" ht="45" x14ac:dyDescent="0.25">
      <c r="B83" s="236" t="s">
        <v>64</v>
      </c>
      <c r="C83" s="236" t="s">
        <v>65</v>
      </c>
      <c r="D83" s="236" t="s">
        <v>66</v>
      </c>
      <c r="E83" s="236" t="s">
        <v>67</v>
      </c>
      <c r="F83" s="236" t="s">
        <v>74</v>
      </c>
      <c r="G83" s="236" t="s">
        <v>313</v>
      </c>
      <c r="H83" s="236" t="s">
        <v>81</v>
      </c>
      <c r="I83" s="236" t="s">
        <v>318</v>
      </c>
      <c r="J83" s="294" t="s">
        <v>76</v>
      </c>
      <c r="K83" s="173" t="s">
        <v>77</v>
      </c>
      <c r="L83" s="173"/>
      <c r="M83" s="236" t="s">
        <v>71</v>
      </c>
      <c r="N83" s="107">
        <v>42767</v>
      </c>
      <c r="O83" s="107">
        <v>42978</v>
      </c>
      <c r="P83" s="173" t="s">
        <v>78</v>
      </c>
      <c r="Q83" s="173" t="s">
        <v>79</v>
      </c>
      <c r="R83" s="198">
        <v>0.02</v>
      </c>
      <c r="S83" s="209"/>
      <c r="T83" s="198">
        <v>0.15</v>
      </c>
      <c r="U83" s="198">
        <v>0.15</v>
      </c>
      <c r="V83" s="198">
        <v>0.15</v>
      </c>
      <c r="W83" s="198">
        <v>0.15</v>
      </c>
      <c r="X83" s="209">
        <v>0.2</v>
      </c>
      <c r="Y83" s="198">
        <v>0.1</v>
      </c>
      <c r="Z83" s="198">
        <v>0.1</v>
      </c>
      <c r="AA83" s="209"/>
      <c r="AB83" s="198"/>
      <c r="AC83" s="198"/>
      <c r="AD83" s="209"/>
      <c r="AE83" s="236" t="s">
        <v>560</v>
      </c>
      <c r="AF83" s="209">
        <v>0.15</v>
      </c>
      <c r="AG83" s="209">
        <v>0.35</v>
      </c>
      <c r="AH83" s="173" t="s">
        <v>603</v>
      </c>
    </row>
    <row r="84" spans="2:34" ht="45" x14ac:dyDescent="0.25">
      <c r="B84" s="236" t="s">
        <v>64</v>
      </c>
      <c r="C84" s="236" t="s">
        <v>65</v>
      </c>
      <c r="D84" s="236" t="s">
        <v>66</v>
      </c>
      <c r="E84" s="236" t="s">
        <v>67</v>
      </c>
      <c r="F84" s="236" t="s">
        <v>74</v>
      </c>
      <c r="G84" s="236" t="s">
        <v>313</v>
      </c>
      <c r="H84" s="236" t="s">
        <v>81</v>
      </c>
      <c r="I84" s="236" t="s">
        <v>318</v>
      </c>
      <c r="J84" s="295"/>
      <c r="K84" s="173" t="s">
        <v>80</v>
      </c>
      <c r="L84" s="173"/>
      <c r="M84" s="236" t="s">
        <v>71</v>
      </c>
      <c r="N84" s="107">
        <v>42795</v>
      </c>
      <c r="O84" s="107">
        <v>43008</v>
      </c>
      <c r="P84" s="173" t="s">
        <v>78</v>
      </c>
      <c r="Q84" s="173" t="s">
        <v>79</v>
      </c>
      <c r="R84" s="198">
        <v>0.02</v>
      </c>
      <c r="S84" s="209"/>
      <c r="T84" s="198"/>
      <c r="U84" s="198">
        <v>0.05</v>
      </c>
      <c r="V84" s="198">
        <v>0.1</v>
      </c>
      <c r="W84" s="198">
        <v>0.2</v>
      </c>
      <c r="X84" s="209">
        <v>0.3</v>
      </c>
      <c r="Y84" s="198">
        <v>0.2</v>
      </c>
      <c r="Z84" s="198">
        <v>0.1</v>
      </c>
      <c r="AA84" s="209">
        <v>0.05</v>
      </c>
      <c r="AB84" s="198"/>
      <c r="AC84" s="198"/>
      <c r="AD84" s="209"/>
      <c r="AE84" s="236" t="s">
        <v>560</v>
      </c>
      <c r="AF84" s="209">
        <v>0.1</v>
      </c>
      <c r="AG84" s="209">
        <v>0.15000000000000002</v>
      </c>
      <c r="AH84" s="173" t="s">
        <v>604</v>
      </c>
    </row>
    <row r="85" spans="2:34" ht="45" x14ac:dyDescent="0.25">
      <c r="B85" s="236" t="s">
        <v>64</v>
      </c>
      <c r="C85" s="236" t="s">
        <v>65</v>
      </c>
      <c r="D85" s="236" t="s">
        <v>66</v>
      </c>
      <c r="E85" s="236" t="s">
        <v>67</v>
      </c>
      <c r="F85" s="236" t="s">
        <v>74</v>
      </c>
      <c r="G85" s="236" t="s">
        <v>313</v>
      </c>
      <c r="H85" s="236" t="s">
        <v>81</v>
      </c>
      <c r="I85" s="236" t="s">
        <v>318</v>
      </c>
      <c r="J85" s="294" t="s">
        <v>81</v>
      </c>
      <c r="K85" s="173" t="s">
        <v>337</v>
      </c>
      <c r="L85" s="173"/>
      <c r="M85" s="236" t="s">
        <v>71</v>
      </c>
      <c r="N85" s="107">
        <v>42840</v>
      </c>
      <c r="O85" s="107">
        <v>43100</v>
      </c>
      <c r="P85" s="173" t="s">
        <v>87</v>
      </c>
      <c r="Q85" s="173" t="s">
        <v>88</v>
      </c>
      <c r="R85" s="198">
        <v>0.02</v>
      </c>
      <c r="S85" s="209"/>
      <c r="T85" s="198"/>
      <c r="U85" s="198"/>
      <c r="V85" s="198">
        <v>0.05</v>
      </c>
      <c r="W85" s="198">
        <v>0.05</v>
      </c>
      <c r="X85" s="209">
        <v>0.1</v>
      </c>
      <c r="Y85" s="198">
        <v>0.1</v>
      </c>
      <c r="Z85" s="198">
        <v>0.2</v>
      </c>
      <c r="AA85" s="209">
        <v>0.2</v>
      </c>
      <c r="AB85" s="198">
        <v>0.1</v>
      </c>
      <c r="AC85" s="198">
        <v>0.1</v>
      </c>
      <c r="AD85" s="209">
        <v>0.1</v>
      </c>
      <c r="AE85" s="236" t="s">
        <v>560</v>
      </c>
      <c r="AF85" s="209">
        <v>0.3</v>
      </c>
      <c r="AG85" s="209">
        <f>+AF85+'[1]Formato PA Marzo 2017'!AG85</f>
        <v>0.3</v>
      </c>
      <c r="AH85" s="173" t="s">
        <v>679</v>
      </c>
    </row>
    <row r="86" spans="2:34" ht="45" x14ac:dyDescent="0.25">
      <c r="B86" s="236" t="s">
        <v>64</v>
      </c>
      <c r="C86" s="236" t="s">
        <v>65</v>
      </c>
      <c r="D86" s="236" t="s">
        <v>66</v>
      </c>
      <c r="E86" s="236" t="s">
        <v>67</v>
      </c>
      <c r="F86" s="236" t="s">
        <v>74</v>
      </c>
      <c r="G86" s="236" t="s">
        <v>313</v>
      </c>
      <c r="H86" s="236" t="s">
        <v>81</v>
      </c>
      <c r="I86" s="236" t="s">
        <v>316</v>
      </c>
      <c r="J86" s="296"/>
      <c r="K86" s="173" t="s">
        <v>82</v>
      </c>
      <c r="L86" s="173"/>
      <c r="M86" s="236" t="s">
        <v>71</v>
      </c>
      <c r="N86" s="107">
        <v>42781</v>
      </c>
      <c r="O86" s="107">
        <v>43069</v>
      </c>
      <c r="P86" s="173" t="s">
        <v>89</v>
      </c>
      <c r="Q86" s="173" t="s">
        <v>88</v>
      </c>
      <c r="R86" s="198">
        <v>0.03</v>
      </c>
      <c r="S86" s="209"/>
      <c r="T86" s="198">
        <v>0.05</v>
      </c>
      <c r="U86" s="198">
        <v>0.1</v>
      </c>
      <c r="V86" s="198">
        <v>0.15</v>
      </c>
      <c r="W86" s="198">
        <v>0.15</v>
      </c>
      <c r="X86" s="209">
        <v>0.1</v>
      </c>
      <c r="Y86" s="198">
        <v>0.2</v>
      </c>
      <c r="Z86" s="198">
        <v>0.1</v>
      </c>
      <c r="AA86" s="209">
        <v>0.1</v>
      </c>
      <c r="AB86" s="198">
        <v>0.05</v>
      </c>
      <c r="AC86" s="198"/>
      <c r="AD86" s="209"/>
      <c r="AE86" s="236" t="s">
        <v>560</v>
      </c>
      <c r="AF86" s="209">
        <v>0.03</v>
      </c>
      <c r="AG86" s="209">
        <f>+AF86+'[1]Formato PA Marzo 2017'!AG86</f>
        <v>0.16</v>
      </c>
      <c r="AH86" s="173" t="s">
        <v>680</v>
      </c>
    </row>
    <row r="87" spans="2:34" ht="45" x14ac:dyDescent="0.25">
      <c r="B87" s="236" t="s">
        <v>64</v>
      </c>
      <c r="C87" s="236" t="s">
        <v>65</v>
      </c>
      <c r="D87" s="236" t="s">
        <v>66</v>
      </c>
      <c r="E87" s="236" t="s">
        <v>67</v>
      </c>
      <c r="F87" s="236" t="s">
        <v>74</v>
      </c>
      <c r="G87" s="236" t="s">
        <v>313</v>
      </c>
      <c r="H87" s="236" t="s">
        <v>81</v>
      </c>
      <c r="I87" s="236" t="s">
        <v>317</v>
      </c>
      <c r="J87" s="296"/>
      <c r="K87" s="173" t="s">
        <v>83</v>
      </c>
      <c r="L87" s="173"/>
      <c r="M87" s="236" t="s">
        <v>71</v>
      </c>
      <c r="N87" s="107">
        <v>42745</v>
      </c>
      <c r="O87" s="107">
        <v>42916</v>
      </c>
      <c r="P87" s="173" t="s">
        <v>89</v>
      </c>
      <c r="Q87" s="173" t="s">
        <v>88</v>
      </c>
      <c r="R87" s="198">
        <v>0.03</v>
      </c>
      <c r="S87" s="209">
        <v>0.2</v>
      </c>
      <c r="T87" s="198">
        <v>0.2</v>
      </c>
      <c r="U87" s="198">
        <v>0.15</v>
      </c>
      <c r="V87" s="198">
        <v>0.15</v>
      </c>
      <c r="W87" s="198">
        <v>0.2</v>
      </c>
      <c r="X87" s="209">
        <v>0.1</v>
      </c>
      <c r="Y87" s="198"/>
      <c r="Z87" s="198"/>
      <c r="AA87" s="209"/>
      <c r="AB87" s="198"/>
      <c r="AC87" s="198"/>
      <c r="AD87" s="209"/>
      <c r="AE87" s="236" t="s">
        <v>560</v>
      </c>
      <c r="AF87" s="209">
        <v>0.15</v>
      </c>
      <c r="AG87" s="209">
        <f>+AF87+'[1]Formato PA Marzo 2017'!AG87</f>
        <v>0.5</v>
      </c>
      <c r="AH87" s="173" t="s">
        <v>681</v>
      </c>
    </row>
    <row r="88" spans="2:34" ht="45" x14ac:dyDescent="0.25">
      <c r="B88" s="236" t="s">
        <v>64</v>
      </c>
      <c r="C88" s="236" t="s">
        <v>65</v>
      </c>
      <c r="D88" s="236" t="s">
        <v>66</v>
      </c>
      <c r="E88" s="236" t="s">
        <v>67</v>
      </c>
      <c r="F88" s="236" t="s">
        <v>74</v>
      </c>
      <c r="G88" s="236" t="s">
        <v>313</v>
      </c>
      <c r="H88" s="236" t="s">
        <v>81</v>
      </c>
      <c r="I88" s="236" t="s">
        <v>319</v>
      </c>
      <c r="J88" s="296"/>
      <c r="K88" s="173" t="s">
        <v>85</v>
      </c>
      <c r="L88" s="173"/>
      <c r="M88" s="236" t="s">
        <v>71</v>
      </c>
      <c r="N88" s="107">
        <v>42746</v>
      </c>
      <c r="O88" s="107">
        <v>42809</v>
      </c>
      <c r="P88" s="173" t="s">
        <v>91</v>
      </c>
      <c r="Q88" s="173" t="s">
        <v>88</v>
      </c>
      <c r="R88" s="198">
        <v>0.03</v>
      </c>
      <c r="S88" s="209">
        <v>0.25</v>
      </c>
      <c r="T88" s="198">
        <v>0.6</v>
      </c>
      <c r="U88" s="198">
        <v>0.15</v>
      </c>
      <c r="V88" s="198"/>
      <c r="W88" s="198"/>
      <c r="X88" s="209"/>
      <c r="Y88" s="198"/>
      <c r="Z88" s="198"/>
      <c r="AA88" s="209"/>
      <c r="AB88" s="198"/>
      <c r="AC88" s="198"/>
      <c r="AD88" s="209"/>
      <c r="AE88" s="236" t="s">
        <v>560</v>
      </c>
      <c r="AF88" s="209">
        <v>0.05</v>
      </c>
      <c r="AG88" s="209">
        <f>+'[1]Formato PA Marzo 2017'!AG89+AF88</f>
        <v>1</v>
      </c>
      <c r="AH88" s="173" t="s">
        <v>682</v>
      </c>
    </row>
    <row r="89" spans="2:34" ht="45" x14ac:dyDescent="0.25">
      <c r="B89" s="236" t="s">
        <v>64</v>
      </c>
      <c r="C89" s="236" t="s">
        <v>65</v>
      </c>
      <c r="D89" s="236" t="s">
        <v>66</v>
      </c>
      <c r="E89" s="236" t="s">
        <v>67</v>
      </c>
      <c r="F89" s="236" t="s">
        <v>74</v>
      </c>
      <c r="G89" s="236" t="s">
        <v>313</v>
      </c>
      <c r="H89" s="236" t="s">
        <v>81</v>
      </c>
      <c r="I89" s="236" t="s">
        <v>316</v>
      </c>
      <c r="J89" s="295"/>
      <c r="K89" s="173" t="s">
        <v>86</v>
      </c>
      <c r="L89" s="173"/>
      <c r="M89" s="236" t="s">
        <v>71</v>
      </c>
      <c r="N89" s="107">
        <v>42745</v>
      </c>
      <c r="O89" s="107">
        <v>43100</v>
      </c>
      <c r="P89" s="173" t="s">
        <v>92</v>
      </c>
      <c r="Q89" s="173" t="s">
        <v>93</v>
      </c>
      <c r="R89" s="198">
        <v>0.03</v>
      </c>
      <c r="S89" s="209">
        <v>0.05</v>
      </c>
      <c r="T89" s="198">
        <v>0.1</v>
      </c>
      <c r="U89" s="198">
        <v>0.1</v>
      </c>
      <c r="V89" s="198">
        <v>0.1</v>
      </c>
      <c r="W89" s="198">
        <v>0.1</v>
      </c>
      <c r="X89" s="209">
        <v>0.2</v>
      </c>
      <c r="Y89" s="198">
        <v>0.1</v>
      </c>
      <c r="Z89" s="198">
        <v>0.1</v>
      </c>
      <c r="AA89" s="209">
        <v>0.05</v>
      </c>
      <c r="AB89" s="198">
        <v>0.05</v>
      </c>
      <c r="AC89" s="198">
        <v>0.05</v>
      </c>
      <c r="AD89" s="209"/>
      <c r="AE89" s="236" t="s">
        <v>632</v>
      </c>
      <c r="AF89" s="209">
        <v>0.05</v>
      </c>
      <c r="AG89" s="209">
        <v>0.25</v>
      </c>
      <c r="AH89" s="173" t="s">
        <v>683</v>
      </c>
    </row>
    <row r="90" spans="2:34" ht="129" customHeight="1" x14ac:dyDescent="0.25">
      <c r="B90" s="236" t="s">
        <v>64</v>
      </c>
      <c r="C90" s="236" t="s">
        <v>65</v>
      </c>
      <c r="D90" s="236" t="s">
        <v>66</v>
      </c>
      <c r="E90" s="236" t="s">
        <v>67</v>
      </c>
      <c r="F90" s="236" t="s">
        <v>68</v>
      </c>
      <c r="G90" s="236" t="s">
        <v>313</v>
      </c>
      <c r="H90" s="236" t="s">
        <v>81</v>
      </c>
      <c r="I90" s="236" t="s">
        <v>318</v>
      </c>
      <c r="J90" s="236" t="s">
        <v>124</v>
      </c>
      <c r="K90" s="173" t="s">
        <v>327</v>
      </c>
      <c r="L90" s="173" t="s">
        <v>130</v>
      </c>
      <c r="M90" s="173" t="s">
        <v>73</v>
      </c>
      <c r="N90" s="160">
        <v>42856</v>
      </c>
      <c r="O90" s="160">
        <v>43100</v>
      </c>
      <c r="P90" s="173" t="s">
        <v>128</v>
      </c>
      <c r="Q90" s="236" t="s">
        <v>88</v>
      </c>
      <c r="R90" s="198">
        <v>0</v>
      </c>
      <c r="S90" s="209"/>
      <c r="T90" s="209"/>
      <c r="U90" s="209"/>
      <c r="V90" s="209"/>
      <c r="W90" s="209">
        <v>0.25</v>
      </c>
      <c r="X90" s="209"/>
      <c r="Y90" s="209"/>
      <c r="Z90" s="209">
        <v>0.25</v>
      </c>
      <c r="AA90" s="209">
        <v>0.25</v>
      </c>
      <c r="AB90" s="209"/>
      <c r="AC90" s="209"/>
      <c r="AD90" s="209">
        <v>0.25</v>
      </c>
      <c r="AE90" s="236" t="s">
        <v>560</v>
      </c>
      <c r="AF90" s="209">
        <v>0.25</v>
      </c>
      <c r="AG90" s="209">
        <f>+AF90+'Marzo 2017'!AG90</f>
        <v>0.45</v>
      </c>
      <c r="AH90" s="173" t="s">
        <v>605</v>
      </c>
    </row>
    <row r="91" spans="2:34" ht="150.75" customHeight="1" x14ac:dyDescent="0.25">
      <c r="B91" s="236" t="s">
        <v>64</v>
      </c>
      <c r="C91" s="236" t="s">
        <v>65</v>
      </c>
      <c r="D91" s="236" t="s">
        <v>66</v>
      </c>
      <c r="E91" s="236" t="s">
        <v>67</v>
      </c>
      <c r="F91" s="236" t="s">
        <v>68</v>
      </c>
      <c r="G91" s="236" t="s">
        <v>313</v>
      </c>
      <c r="H91" s="236" t="s">
        <v>81</v>
      </c>
      <c r="I91" s="236" t="s">
        <v>318</v>
      </c>
      <c r="J91" s="236" t="s">
        <v>125</v>
      </c>
      <c r="K91" s="173" t="s">
        <v>330</v>
      </c>
      <c r="L91" s="173" t="s">
        <v>131</v>
      </c>
      <c r="M91" s="173" t="s">
        <v>331</v>
      </c>
      <c r="N91" s="160">
        <v>42856</v>
      </c>
      <c r="O91" s="160">
        <v>43100</v>
      </c>
      <c r="P91" s="173" t="s">
        <v>332</v>
      </c>
      <c r="Q91" s="236" t="s">
        <v>88</v>
      </c>
      <c r="R91" s="198">
        <v>0</v>
      </c>
      <c r="S91" s="209">
        <v>0.08</v>
      </c>
      <c r="T91" s="209">
        <v>0.08</v>
      </c>
      <c r="U91" s="209">
        <v>0.08</v>
      </c>
      <c r="V91" s="209">
        <v>0.08</v>
      </c>
      <c r="W91" s="209">
        <v>0.08</v>
      </c>
      <c r="X91" s="209">
        <v>0.08</v>
      </c>
      <c r="Y91" s="209">
        <v>0.08</v>
      </c>
      <c r="Z91" s="209">
        <v>0.08</v>
      </c>
      <c r="AA91" s="209">
        <v>0.08</v>
      </c>
      <c r="AB91" s="209">
        <v>0.08</v>
      </c>
      <c r="AC91" s="209">
        <v>0.1</v>
      </c>
      <c r="AD91" s="209">
        <v>0.1</v>
      </c>
      <c r="AE91" s="236" t="s">
        <v>560</v>
      </c>
      <c r="AF91" s="209">
        <v>0.32</v>
      </c>
      <c r="AG91" s="209">
        <f>+AF91+'Marzo 2017'!AG91</f>
        <v>0.32</v>
      </c>
      <c r="AH91" s="176" t="s">
        <v>606</v>
      </c>
    </row>
    <row r="92" spans="2:34" ht="150.75" customHeight="1" x14ac:dyDescent="0.25">
      <c r="B92" s="236" t="s">
        <v>64</v>
      </c>
      <c r="C92" s="236" t="s">
        <v>65</v>
      </c>
      <c r="D92" s="236" t="s">
        <v>66</v>
      </c>
      <c r="E92" s="236" t="s">
        <v>67</v>
      </c>
      <c r="F92" s="236" t="s">
        <v>74</v>
      </c>
      <c r="G92" s="236" t="s">
        <v>313</v>
      </c>
      <c r="H92" s="236" t="s">
        <v>81</v>
      </c>
      <c r="I92" s="236" t="s">
        <v>318</v>
      </c>
      <c r="J92" s="236" t="s">
        <v>126</v>
      </c>
      <c r="K92" s="173" t="s">
        <v>334</v>
      </c>
      <c r="L92" s="173" t="s">
        <v>132</v>
      </c>
      <c r="M92" s="173" t="s">
        <v>73</v>
      </c>
      <c r="N92" s="160">
        <v>42552</v>
      </c>
      <c r="O92" s="160">
        <v>42735</v>
      </c>
      <c r="P92" s="173" t="s">
        <v>332</v>
      </c>
      <c r="Q92" s="236" t="s">
        <v>88</v>
      </c>
      <c r="R92" s="198">
        <v>0.02</v>
      </c>
      <c r="S92" s="209"/>
      <c r="T92" s="209"/>
      <c r="U92" s="209">
        <v>0.25</v>
      </c>
      <c r="V92" s="209"/>
      <c r="W92" s="209"/>
      <c r="X92" s="209">
        <v>0.25</v>
      </c>
      <c r="Y92" s="209"/>
      <c r="Z92" s="209"/>
      <c r="AA92" s="209">
        <v>0.25</v>
      </c>
      <c r="AB92" s="209"/>
      <c r="AC92" s="209"/>
      <c r="AD92" s="209">
        <v>0.25</v>
      </c>
      <c r="AE92" s="236" t="s">
        <v>560</v>
      </c>
      <c r="AF92" s="209">
        <v>0</v>
      </c>
      <c r="AG92" s="209">
        <f>+AF92+'Marzo 2017'!AG92</f>
        <v>0.24</v>
      </c>
      <c r="AH92" s="173" t="s">
        <v>607</v>
      </c>
    </row>
    <row r="93" spans="2:34" ht="123.75" customHeight="1" x14ac:dyDescent="0.25">
      <c r="B93" s="236" t="s">
        <v>64</v>
      </c>
      <c r="C93" s="236" t="s">
        <v>65</v>
      </c>
      <c r="D93" s="236" t="s">
        <v>66</v>
      </c>
      <c r="E93" s="236" t="s">
        <v>67</v>
      </c>
      <c r="F93" s="236" t="s">
        <v>68</v>
      </c>
      <c r="G93" s="236" t="s">
        <v>313</v>
      </c>
      <c r="H93" s="236" t="s">
        <v>81</v>
      </c>
      <c r="I93" s="236" t="s">
        <v>318</v>
      </c>
      <c r="J93" s="236" t="s">
        <v>127</v>
      </c>
      <c r="K93" s="173" t="s">
        <v>335</v>
      </c>
      <c r="L93" s="173" t="s">
        <v>133</v>
      </c>
      <c r="M93" s="173" t="s">
        <v>73</v>
      </c>
      <c r="N93" s="160">
        <v>42552</v>
      </c>
      <c r="O93" s="160">
        <v>42735</v>
      </c>
      <c r="P93" s="173" t="s">
        <v>332</v>
      </c>
      <c r="Q93" s="236" t="s">
        <v>129</v>
      </c>
      <c r="R93" s="198">
        <v>0</v>
      </c>
      <c r="S93" s="209">
        <v>0.08</v>
      </c>
      <c r="T93" s="209">
        <v>0.08</v>
      </c>
      <c r="U93" s="209">
        <v>0.08</v>
      </c>
      <c r="V93" s="209">
        <v>0.08</v>
      </c>
      <c r="W93" s="209">
        <v>0.08</v>
      </c>
      <c r="X93" s="209">
        <v>0.08</v>
      </c>
      <c r="Y93" s="209">
        <v>0.08</v>
      </c>
      <c r="Z93" s="209">
        <v>0.08</v>
      </c>
      <c r="AA93" s="209">
        <v>0.08</v>
      </c>
      <c r="AB93" s="209">
        <v>0.08</v>
      </c>
      <c r="AC93" s="209">
        <v>0.1</v>
      </c>
      <c r="AD93" s="209">
        <v>0.1</v>
      </c>
      <c r="AE93" s="236" t="s">
        <v>560</v>
      </c>
      <c r="AF93" s="209">
        <v>0.32</v>
      </c>
      <c r="AG93" s="209">
        <f>+AF93+'Marzo 2017'!AG93</f>
        <v>0.32</v>
      </c>
      <c r="AH93" s="173" t="s">
        <v>608</v>
      </c>
    </row>
    <row r="94" spans="2:34" x14ac:dyDescent="0.25">
      <c r="AF94" s="210">
        <f>AVERAGE(AF43:AF93)</f>
        <v>9.4509803921568616E-2</v>
      </c>
      <c r="AG94" s="210">
        <f>AVERAGE(AG43:AG93)</f>
        <v>0.30196078431372553</v>
      </c>
    </row>
    <row r="97" spans="20:34" x14ac:dyDescent="0.25">
      <c r="AH97" s="208">
        <v>62515</v>
      </c>
    </row>
    <row r="103" spans="20:34" x14ac:dyDescent="0.25">
      <c r="T103" s="218"/>
    </row>
  </sheetData>
  <mergeCells count="17">
    <mergeCell ref="B1:C2"/>
    <mergeCell ref="D1:AH1"/>
    <mergeCell ref="D2:AH2"/>
    <mergeCell ref="B4:F4"/>
    <mergeCell ref="G4:I4"/>
    <mergeCell ref="J4:R4"/>
    <mergeCell ref="S4:AD4"/>
    <mergeCell ref="AE4:AH4"/>
    <mergeCell ref="J80:J81"/>
    <mergeCell ref="J83:J84"/>
    <mergeCell ref="J85:J89"/>
    <mergeCell ref="J34:J35"/>
    <mergeCell ref="J36:J37"/>
    <mergeCell ref="J38:J39"/>
    <mergeCell ref="J40:J42"/>
    <mergeCell ref="J47:J53"/>
    <mergeCell ref="J54:J6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H99"/>
  <sheetViews>
    <sheetView topLeftCell="M1" workbookViewId="0">
      <selection activeCell="AH22" sqref="AH22"/>
    </sheetView>
  </sheetViews>
  <sheetFormatPr baseColWidth="10" defaultColWidth="11.42578125" defaultRowHeight="11.25" x14ac:dyDescent="0.25"/>
  <cols>
    <col min="1" max="1" width="1.7109375" style="103" customWidth="1"/>
    <col min="2" max="2" width="17.28515625" style="103" customWidth="1"/>
    <col min="3" max="3" width="32.7109375" style="103" customWidth="1"/>
    <col min="4" max="4" width="20" style="103" customWidth="1"/>
    <col min="5" max="5" width="23.85546875" style="103" customWidth="1"/>
    <col min="6" max="6" width="28.42578125" style="103" customWidth="1"/>
    <col min="7" max="7" width="31" style="103" customWidth="1"/>
    <col min="8" max="8" width="27.5703125" style="103" hidden="1" customWidth="1"/>
    <col min="9" max="9" width="26.28515625" style="103" hidden="1" customWidth="1"/>
    <col min="10" max="10" width="40.5703125" style="103" customWidth="1"/>
    <col min="11" max="11" width="47.140625" style="103" customWidth="1"/>
    <col min="12" max="12" width="37.5703125" style="103" hidden="1" customWidth="1"/>
    <col min="13" max="13" width="22" style="103" customWidth="1"/>
    <col min="14" max="14" width="15.85546875" style="104" hidden="1" customWidth="1"/>
    <col min="15" max="15" width="15.140625" style="104" hidden="1" customWidth="1"/>
    <col min="16" max="17" width="24.7109375" style="103" hidden="1" customWidth="1"/>
    <col min="18" max="18" width="21.28515625" style="103" hidden="1" customWidth="1"/>
    <col min="19" max="19" width="10.7109375" style="103" hidden="1" customWidth="1"/>
    <col min="20" max="20" width="4.7109375" style="103" hidden="1" customWidth="1"/>
    <col min="21" max="21" width="4.42578125" style="103" hidden="1" customWidth="1"/>
    <col min="22" max="22" width="6.5703125" style="103" hidden="1" customWidth="1"/>
    <col min="23" max="23" width="4" style="103" hidden="1" customWidth="1"/>
    <col min="24" max="24" width="6.7109375" style="103" hidden="1" customWidth="1"/>
    <col min="25" max="25" width="5.85546875" style="103" hidden="1" customWidth="1"/>
    <col min="26" max="26" width="6.42578125" style="103" hidden="1" customWidth="1"/>
    <col min="27" max="29" width="5.85546875" style="103" hidden="1" customWidth="1"/>
    <col min="30" max="30" width="6.28515625" style="103" hidden="1" customWidth="1"/>
    <col min="31" max="31" width="14.28515625" style="103" customWidth="1"/>
    <col min="32" max="32" width="14.85546875" style="103" customWidth="1"/>
    <col min="33" max="33" width="9.140625" style="103" customWidth="1"/>
    <col min="34" max="34" width="53.7109375" style="103" customWidth="1"/>
    <col min="35" max="16384" width="11.42578125" style="103"/>
  </cols>
  <sheetData>
    <row r="1" spans="2:34" ht="56.25" x14ac:dyDescent="0.25">
      <c r="B1" s="100" t="s">
        <v>7</v>
      </c>
      <c r="C1" s="100" t="s">
        <v>8</v>
      </c>
      <c r="D1" s="100" t="s">
        <v>9</v>
      </c>
      <c r="E1" s="100" t="s">
        <v>10</v>
      </c>
      <c r="F1" s="100" t="s">
        <v>11</v>
      </c>
      <c r="G1" s="100" t="s">
        <v>12</v>
      </c>
      <c r="H1" s="100" t="s">
        <v>13</v>
      </c>
      <c r="I1" s="100" t="s">
        <v>14</v>
      </c>
      <c r="J1" s="100" t="s">
        <v>15</v>
      </c>
      <c r="K1" s="105" t="s">
        <v>16</v>
      </c>
      <c r="L1" s="100" t="s">
        <v>17</v>
      </c>
      <c r="M1" s="100" t="s">
        <v>18</v>
      </c>
      <c r="N1" s="100" t="s">
        <v>19</v>
      </c>
      <c r="O1" s="100" t="s">
        <v>20</v>
      </c>
      <c r="P1" s="100" t="s">
        <v>21</v>
      </c>
      <c r="Q1" s="100" t="s">
        <v>22</v>
      </c>
      <c r="R1" s="100" t="s">
        <v>23</v>
      </c>
      <c r="S1" s="100" t="s">
        <v>24</v>
      </c>
      <c r="T1" s="100" t="s">
        <v>25</v>
      </c>
      <c r="U1" s="100" t="s">
        <v>26</v>
      </c>
      <c r="V1" s="100" t="s">
        <v>27</v>
      </c>
      <c r="W1" s="100" t="s">
        <v>28</v>
      </c>
      <c r="X1" s="100" t="s">
        <v>29</v>
      </c>
      <c r="Y1" s="100" t="s">
        <v>30</v>
      </c>
      <c r="Z1" s="100" t="s">
        <v>31</v>
      </c>
      <c r="AA1" s="100" t="s">
        <v>32</v>
      </c>
      <c r="AB1" s="100" t="s">
        <v>33</v>
      </c>
      <c r="AC1" s="100" t="s">
        <v>34</v>
      </c>
      <c r="AD1" s="100" t="s">
        <v>35</v>
      </c>
      <c r="AE1" s="100" t="s">
        <v>36</v>
      </c>
      <c r="AF1" s="100" t="s">
        <v>37</v>
      </c>
      <c r="AG1" s="100" t="s">
        <v>38</v>
      </c>
      <c r="AH1" s="100" t="s">
        <v>39</v>
      </c>
    </row>
    <row r="2" spans="2:34" ht="270" x14ac:dyDescent="0.25">
      <c r="B2" s="129" t="s">
        <v>40</v>
      </c>
      <c r="C2" s="129" t="s">
        <v>41</v>
      </c>
      <c r="D2" s="129" t="s">
        <v>42</v>
      </c>
      <c r="E2" s="129" t="s">
        <v>43</v>
      </c>
      <c r="F2" s="129" t="s">
        <v>338</v>
      </c>
      <c r="G2" s="129" t="s">
        <v>306</v>
      </c>
      <c r="H2" s="129" t="s">
        <v>307</v>
      </c>
      <c r="I2" s="129" t="s">
        <v>308</v>
      </c>
      <c r="J2" s="106" t="s">
        <v>137</v>
      </c>
      <c r="K2" s="102" t="s">
        <v>138</v>
      </c>
      <c r="L2" s="102" t="s">
        <v>451</v>
      </c>
      <c r="M2" s="106" t="s">
        <v>44</v>
      </c>
      <c r="N2" s="107">
        <v>42767</v>
      </c>
      <c r="O2" s="107">
        <v>43070</v>
      </c>
      <c r="P2" s="106" t="s">
        <v>45</v>
      </c>
      <c r="Q2" s="106" t="s">
        <v>88</v>
      </c>
      <c r="R2" s="108">
        <v>0.01</v>
      </c>
      <c r="S2" s="99">
        <v>0.1</v>
      </c>
      <c r="T2" s="108">
        <v>0.2</v>
      </c>
      <c r="U2" s="108">
        <v>0.25</v>
      </c>
      <c r="V2" s="108">
        <v>0.05</v>
      </c>
      <c r="W2" s="108">
        <v>0.05</v>
      </c>
      <c r="X2" s="99">
        <v>0.05</v>
      </c>
      <c r="Y2" s="108">
        <v>0.05</v>
      </c>
      <c r="Z2" s="108">
        <v>0.05</v>
      </c>
      <c r="AA2" s="99">
        <v>0.05</v>
      </c>
      <c r="AB2" s="99">
        <v>0.05</v>
      </c>
      <c r="AC2" s="99">
        <v>0.05</v>
      </c>
      <c r="AD2" s="99">
        <v>0.05</v>
      </c>
      <c r="AE2" s="129" t="s">
        <v>632</v>
      </c>
      <c r="AF2" s="99">
        <v>0.05</v>
      </c>
      <c r="AG2" s="99">
        <f>+AF2+'Abril 2017'!AG6</f>
        <v>0.65000000000000013</v>
      </c>
      <c r="AH2" s="102" t="s">
        <v>661</v>
      </c>
    </row>
    <row r="3" spans="2:34" ht="270" x14ac:dyDescent="0.25">
      <c r="B3" s="129" t="s">
        <v>40</v>
      </c>
      <c r="C3" s="129" t="s">
        <v>41</v>
      </c>
      <c r="D3" s="129" t="s">
        <v>42</v>
      </c>
      <c r="E3" s="129" t="s">
        <v>43</v>
      </c>
      <c r="F3" s="129" t="s">
        <v>338</v>
      </c>
      <c r="G3" s="129" t="s">
        <v>302</v>
      </c>
      <c r="H3" s="129" t="s">
        <v>303</v>
      </c>
      <c r="I3" s="129" t="s">
        <v>304</v>
      </c>
      <c r="J3" s="106" t="s">
        <v>139</v>
      </c>
      <c r="K3" s="102" t="s">
        <v>453</v>
      </c>
      <c r="L3" s="102" t="s">
        <v>161</v>
      </c>
      <c r="M3" s="106" t="s">
        <v>44</v>
      </c>
      <c r="N3" s="107">
        <v>42745</v>
      </c>
      <c r="O3" s="107">
        <v>43100</v>
      </c>
      <c r="P3" s="106" t="s">
        <v>88</v>
      </c>
      <c r="Q3" s="106" t="s">
        <v>88</v>
      </c>
      <c r="R3" s="108">
        <v>0.01</v>
      </c>
      <c r="S3" s="99">
        <v>0.08</v>
      </c>
      <c r="T3" s="108">
        <v>0.08</v>
      </c>
      <c r="U3" s="108">
        <v>0.09</v>
      </c>
      <c r="V3" s="99">
        <v>0.08</v>
      </c>
      <c r="W3" s="108">
        <v>0.08</v>
      </c>
      <c r="X3" s="108">
        <v>0.09</v>
      </c>
      <c r="Y3" s="99">
        <v>0.08</v>
      </c>
      <c r="Z3" s="108">
        <v>0.08</v>
      </c>
      <c r="AA3" s="108">
        <v>0.09</v>
      </c>
      <c r="AB3" s="99">
        <v>0.08</v>
      </c>
      <c r="AC3" s="108">
        <v>0.08</v>
      </c>
      <c r="AD3" s="108">
        <v>0.09</v>
      </c>
      <c r="AE3" s="130" t="s">
        <v>632</v>
      </c>
      <c r="AF3" s="99">
        <v>0.08</v>
      </c>
      <c r="AG3" s="99">
        <f>+AF3+'Abril 2017'!AG7</f>
        <v>0.41000000000000003</v>
      </c>
      <c r="AH3" s="102" t="s">
        <v>662</v>
      </c>
    </row>
    <row r="4" spans="2:34" ht="409.5" x14ac:dyDescent="0.25">
      <c r="B4" s="129" t="s">
        <v>40</v>
      </c>
      <c r="C4" s="129" t="s">
        <v>41</v>
      </c>
      <c r="D4" s="129" t="s">
        <v>42</v>
      </c>
      <c r="E4" s="129" t="s">
        <v>43</v>
      </c>
      <c r="F4" s="129" t="s">
        <v>338</v>
      </c>
      <c r="G4" s="129" t="s">
        <v>302</v>
      </c>
      <c r="H4" s="129" t="s">
        <v>303</v>
      </c>
      <c r="I4" s="129" t="s">
        <v>304</v>
      </c>
      <c r="J4" s="106" t="s">
        <v>255</v>
      </c>
      <c r="K4" s="102" t="s">
        <v>140</v>
      </c>
      <c r="L4" s="102" t="s">
        <v>161</v>
      </c>
      <c r="M4" s="106" t="s">
        <v>44</v>
      </c>
      <c r="N4" s="107">
        <v>42745</v>
      </c>
      <c r="O4" s="107">
        <v>43100</v>
      </c>
      <c r="P4" s="106" t="s">
        <v>88</v>
      </c>
      <c r="Q4" s="106" t="s">
        <v>88</v>
      </c>
      <c r="R4" s="108">
        <v>0.01</v>
      </c>
      <c r="S4" s="99">
        <v>0.08</v>
      </c>
      <c r="T4" s="108">
        <v>0.08</v>
      </c>
      <c r="U4" s="108">
        <v>0.09</v>
      </c>
      <c r="V4" s="99">
        <v>0.08</v>
      </c>
      <c r="W4" s="108">
        <v>0.08</v>
      </c>
      <c r="X4" s="108">
        <v>0.09</v>
      </c>
      <c r="Y4" s="99">
        <v>0.08</v>
      </c>
      <c r="Z4" s="108">
        <v>0.08</v>
      </c>
      <c r="AA4" s="108">
        <v>0.09</v>
      </c>
      <c r="AB4" s="99">
        <v>0.08</v>
      </c>
      <c r="AC4" s="108">
        <v>0.08</v>
      </c>
      <c r="AD4" s="108">
        <v>0.09</v>
      </c>
      <c r="AE4" s="130" t="s">
        <v>632</v>
      </c>
      <c r="AF4" s="99">
        <v>0.08</v>
      </c>
      <c r="AG4" s="99">
        <f>+AF4+'Abril 2017'!AG8</f>
        <v>0.41000000000000003</v>
      </c>
      <c r="AH4" s="102" t="s">
        <v>669</v>
      </c>
    </row>
    <row r="5" spans="2:34" ht="213.75" x14ac:dyDescent="0.25">
      <c r="B5" s="129" t="s">
        <v>40</v>
      </c>
      <c r="C5" s="129" t="s">
        <v>41</v>
      </c>
      <c r="D5" s="129" t="s">
        <v>42</v>
      </c>
      <c r="E5" s="129" t="s">
        <v>43</v>
      </c>
      <c r="F5" s="129" t="s">
        <v>338</v>
      </c>
      <c r="G5" s="129" t="s">
        <v>302</v>
      </c>
      <c r="H5" s="129" t="s">
        <v>303</v>
      </c>
      <c r="I5" s="129" t="s">
        <v>304</v>
      </c>
      <c r="J5" s="106" t="s">
        <v>256</v>
      </c>
      <c r="K5" s="102" t="s">
        <v>456</v>
      </c>
      <c r="L5" s="102" t="s">
        <v>161</v>
      </c>
      <c r="M5" s="106" t="s">
        <v>44</v>
      </c>
      <c r="N5" s="107">
        <v>42745</v>
      </c>
      <c r="O5" s="107">
        <v>43100</v>
      </c>
      <c r="P5" s="106" t="s">
        <v>88</v>
      </c>
      <c r="Q5" s="106" t="s">
        <v>93</v>
      </c>
      <c r="R5" s="108">
        <v>0.02</v>
      </c>
      <c r="S5" s="99">
        <v>0.08</v>
      </c>
      <c r="T5" s="108">
        <v>0.08</v>
      </c>
      <c r="U5" s="108">
        <v>0.09</v>
      </c>
      <c r="V5" s="99">
        <v>0.08</v>
      </c>
      <c r="W5" s="108">
        <v>0.08</v>
      </c>
      <c r="X5" s="108">
        <v>0.09</v>
      </c>
      <c r="Y5" s="99">
        <v>0.08</v>
      </c>
      <c r="Z5" s="108">
        <v>0.08</v>
      </c>
      <c r="AA5" s="108">
        <v>0.09</v>
      </c>
      <c r="AB5" s="99">
        <v>0.08</v>
      </c>
      <c r="AC5" s="108">
        <v>0.08</v>
      </c>
      <c r="AD5" s="108">
        <v>0.09</v>
      </c>
      <c r="AE5" s="130" t="s">
        <v>632</v>
      </c>
      <c r="AF5" s="99">
        <v>0.08</v>
      </c>
      <c r="AG5" s="99">
        <f>+AF5+'Abril 2017'!AG9</f>
        <v>0.41000000000000003</v>
      </c>
      <c r="AH5" s="102" t="s">
        <v>663</v>
      </c>
    </row>
    <row r="6" spans="2:34" ht="45" x14ac:dyDescent="0.25">
      <c r="B6" s="129" t="s">
        <v>40</v>
      </c>
      <c r="C6" s="129" t="s">
        <v>41</v>
      </c>
      <c r="D6" s="129" t="s">
        <v>42</v>
      </c>
      <c r="E6" s="129" t="s">
        <v>43</v>
      </c>
      <c r="F6" s="129" t="s">
        <v>338</v>
      </c>
      <c r="G6" s="129" t="s">
        <v>302</v>
      </c>
      <c r="H6" s="129" t="s">
        <v>303</v>
      </c>
      <c r="I6" s="129" t="s">
        <v>304</v>
      </c>
      <c r="J6" s="106" t="s">
        <v>141</v>
      </c>
      <c r="K6" s="102" t="s">
        <v>142</v>
      </c>
      <c r="L6" s="102" t="s">
        <v>160</v>
      </c>
      <c r="M6" s="106" t="s">
        <v>44</v>
      </c>
      <c r="N6" s="107">
        <v>42887</v>
      </c>
      <c r="O6" s="107">
        <v>43100</v>
      </c>
      <c r="P6" s="106" t="s">
        <v>88</v>
      </c>
      <c r="Q6" s="106" t="s">
        <v>88</v>
      </c>
      <c r="R6" s="108">
        <v>0</v>
      </c>
      <c r="S6" s="99">
        <v>0.08</v>
      </c>
      <c r="T6" s="108">
        <v>0.08</v>
      </c>
      <c r="U6" s="108">
        <v>0.09</v>
      </c>
      <c r="V6" s="108">
        <v>0.08</v>
      </c>
      <c r="W6" s="108">
        <v>0.08</v>
      </c>
      <c r="X6" s="99">
        <v>0.09</v>
      </c>
      <c r="Y6" s="108">
        <v>0.08</v>
      </c>
      <c r="Z6" s="108">
        <v>0.08</v>
      </c>
      <c r="AA6" s="99">
        <v>0.09</v>
      </c>
      <c r="AB6" s="99">
        <v>0.08</v>
      </c>
      <c r="AC6" s="99">
        <v>0.08</v>
      </c>
      <c r="AD6" s="99">
        <v>0.09</v>
      </c>
      <c r="AE6" s="130" t="s">
        <v>632</v>
      </c>
      <c r="AF6" s="99">
        <v>0.08</v>
      </c>
      <c r="AG6" s="99">
        <f>+AF6+'Abril 2017'!AG10</f>
        <v>0.41000000000000003</v>
      </c>
      <c r="AH6" s="102" t="s">
        <v>664</v>
      </c>
    </row>
    <row r="7" spans="2:34" ht="315" x14ac:dyDescent="0.25">
      <c r="B7" s="129" t="s">
        <v>40</v>
      </c>
      <c r="C7" s="129" t="s">
        <v>41</v>
      </c>
      <c r="D7" s="129" t="s">
        <v>42</v>
      </c>
      <c r="E7" s="129" t="s">
        <v>43</v>
      </c>
      <c r="F7" s="129" t="s">
        <v>338</v>
      </c>
      <c r="G7" s="129" t="s">
        <v>302</v>
      </c>
      <c r="H7" s="129" t="s">
        <v>303</v>
      </c>
      <c r="I7" s="129" t="s">
        <v>304</v>
      </c>
      <c r="J7" s="106" t="s">
        <v>143</v>
      </c>
      <c r="K7" s="102" t="s">
        <v>459</v>
      </c>
      <c r="L7" s="102" t="s">
        <v>213</v>
      </c>
      <c r="M7" s="106" t="s">
        <v>44</v>
      </c>
      <c r="N7" s="107">
        <v>42736</v>
      </c>
      <c r="O7" s="107">
        <v>43100</v>
      </c>
      <c r="P7" s="106" t="s">
        <v>88</v>
      </c>
      <c r="Q7" s="106" t="s">
        <v>93</v>
      </c>
      <c r="R7" s="108">
        <v>1.4999999999999999E-2</v>
      </c>
      <c r="S7" s="99">
        <v>0.08</v>
      </c>
      <c r="T7" s="108">
        <v>0.08</v>
      </c>
      <c r="U7" s="108">
        <v>0.09</v>
      </c>
      <c r="V7" s="108">
        <v>0.08</v>
      </c>
      <c r="W7" s="108">
        <v>0.08</v>
      </c>
      <c r="X7" s="99">
        <v>0.09</v>
      </c>
      <c r="Y7" s="108">
        <v>0.08</v>
      </c>
      <c r="Z7" s="108">
        <v>0.08</v>
      </c>
      <c r="AA7" s="99">
        <v>0.09</v>
      </c>
      <c r="AB7" s="99">
        <v>0.08</v>
      </c>
      <c r="AC7" s="99">
        <v>0.08</v>
      </c>
      <c r="AD7" s="99">
        <v>0.09</v>
      </c>
      <c r="AE7" s="130" t="s">
        <v>632</v>
      </c>
      <c r="AF7" s="99">
        <v>0.08</v>
      </c>
      <c r="AG7" s="99">
        <f>+AF7+'Abril 2017'!AG11</f>
        <v>0.41000000000000003</v>
      </c>
      <c r="AH7" s="102" t="s">
        <v>665</v>
      </c>
    </row>
    <row r="8" spans="2:34" ht="56.25" x14ac:dyDescent="0.25">
      <c r="B8" s="129" t="s">
        <v>40</v>
      </c>
      <c r="C8" s="129" t="s">
        <v>41</v>
      </c>
      <c r="D8" s="129" t="s">
        <v>42</v>
      </c>
      <c r="E8" s="129" t="s">
        <v>43</v>
      </c>
      <c r="F8" s="129" t="s">
        <v>338</v>
      </c>
      <c r="G8" s="129" t="s">
        <v>302</v>
      </c>
      <c r="H8" s="129" t="s">
        <v>303</v>
      </c>
      <c r="I8" s="129" t="s">
        <v>304</v>
      </c>
      <c r="J8" s="106" t="s">
        <v>144</v>
      </c>
      <c r="K8" s="102" t="s">
        <v>461</v>
      </c>
      <c r="L8" s="102" t="s">
        <v>214</v>
      </c>
      <c r="M8" s="106" t="s">
        <v>44</v>
      </c>
      <c r="N8" s="107">
        <v>42856</v>
      </c>
      <c r="O8" s="107">
        <v>43070</v>
      </c>
      <c r="P8" s="106" t="s">
        <v>45</v>
      </c>
      <c r="Q8" s="106" t="s">
        <v>88</v>
      </c>
      <c r="R8" s="108">
        <v>0.01</v>
      </c>
      <c r="S8" s="99"/>
      <c r="T8" s="108"/>
      <c r="U8" s="108"/>
      <c r="V8" s="108"/>
      <c r="W8" s="108">
        <v>0.13</v>
      </c>
      <c r="X8" s="99">
        <v>0.12</v>
      </c>
      <c r="Y8" s="108">
        <v>0.13</v>
      </c>
      <c r="Z8" s="108">
        <v>0.12</v>
      </c>
      <c r="AA8" s="99">
        <v>0.13</v>
      </c>
      <c r="AB8" s="99">
        <v>0.12</v>
      </c>
      <c r="AC8" s="99">
        <v>0.13</v>
      </c>
      <c r="AD8" s="99">
        <v>0.12</v>
      </c>
      <c r="AE8" s="130" t="s">
        <v>632</v>
      </c>
      <c r="AF8" s="99">
        <v>0.13</v>
      </c>
      <c r="AG8" s="99">
        <f>+AF8+'Abril 2017'!AG12</f>
        <v>0.13</v>
      </c>
      <c r="AH8" s="102" t="s">
        <v>666</v>
      </c>
    </row>
    <row r="9" spans="2:34" ht="45" x14ac:dyDescent="0.25">
      <c r="B9" s="129" t="s">
        <v>40</v>
      </c>
      <c r="C9" s="129" t="s">
        <v>41</v>
      </c>
      <c r="D9" s="129" t="s">
        <v>42</v>
      </c>
      <c r="E9" s="129" t="s">
        <v>43</v>
      </c>
      <c r="F9" s="129" t="s">
        <v>338</v>
      </c>
      <c r="G9" s="129" t="s">
        <v>302</v>
      </c>
      <c r="H9" s="129" t="s">
        <v>303</v>
      </c>
      <c r="I9" s="129" t="s">
        <v>304</v>
      </c>
      <c r="J9" s="106" t="s">
        <v>145</v>
      </c>
      <c r="K9" s="102" t="s">
        <v>146</v>
      </c>
      <c r="L9" s="102" t="s">
        <v>161</v>
      </c>
      <c r="M9" s="106" t="s">
        <v>44</v>
      </c>
      <c r="N9" s="107">
        <v>42745</v>
      </c>
      <c r="O9" s="107">
        <v>43100</v>
      </c>
      <c r="P9" s="106" t="s">
        <v>88</v>
      </c>
      <c r="Q9" s="106" t="s">
        <v>88</v>
      </c>
      <c r="R9" s="108">
        <v>0.01</v>
      </c>
      <c r="S9" s="99">
        <v>0.08</v>
      </c>
      <c r="T9" s="108">
        <v>0.08</v>
      </c>
      <c r="U9" s="108">
        <v>0.09</v>
      </c>
      <c r="V9" s="99">
        <v>0.08</v>
      </c>
      <c r="W9" s="108">
        <v>0.08</v>
      </c>
      <c r="X9" s="108">
        <v>0.09</v>
      </c>
      <c r="Y9" s="99">
        <v>0.08</v>
      </c>
      <c r="Z9" s="108">
        <v>0.08</v>
      </c>
      <c r="AA9" s="108">
        <v>0.09</v>
      </c>
      <c r="AB9" s="99">
        <v>0.08</v>
      </c>
      <c r="AC9" s="108">
        <v>0.08</v>
      </c>
      <c r="AD9" s="108">
        <v>0.09</v>
      </c>
      <c r="AE9" s="130" t="s">
        <v>632</v>
      </c>
      <c r="AF9" s="99">
        <v>0.08</v>
      </c>
      <c r="AG9" s="99">
        <f>+AF9+'Abril 2017'!AG13</f>
        <v>0.41000000000000003</v>
      </c>
      <c r="AH9" s="102" t="s">
        <v>475</v>
      </c>
    </row>
    <row r="10" spans="2:34" ht="67.5" x14ac:dyDescent="0.25">
      <c r="B10" s="129" t="s">
        <v>40</v>
      </c>
      <c r="C10" s="129" t="s">
        <v>41</v>
      </c>
      <c r="D10" s="129" t="s">
        <v>42</v>
      </c>
      <c r="E10" s="129" t="s">
        <v>43</v>
      </c>
      <c r="F10" s="129" t="s">
        <v>338</v>
      </c>
      <c r="G10" s="129" t="s">
        <v>302</v>
      </c>
      <c r="H10" s="129" t="s">
        <v>303</v>
      </c>
      <c r="I10" s="129" t="s">
        <v>304</v>
      </c>
      <c r="J10" s="106" t="s">
        <v>147</v>
      </c>
      <c r="K10" s="102" t="s">
        <v>464</v>
      </c>
      <c r="L10" s="102" t="s">
        <v>157</v>
      </c>
      <c r="M10" s="106" t="s">
        <v>44</v>
      </c>
      <c r="N10" s="107">
        <v>42736</v>
      </c>
      <c r="O10" s="107">
        <v>42887</v>
      </c>
      <c r="P10" s="106" t="s">
        <v>148</v>
      </c>
      <c r="Q10" s="106" t="s">
        <v>149</v>
      </c>
      <c r="R10" s="108">
        <v>0</v>
      </c>
      <c r="S10" s="99">
        <v>0.14000000000000001</v>
      </c>
      <c r="T10" s="108">
        <v>0.14000000000000001</v>
      </c>
      <c r="U10" s="108">
        <v>0.14000000000000001</v>
      </c>
      <c r="V10" s="99">
        <v>0.14000000000000001</v>
      </c>
      <c r="W10" s="99">
        <v>0.14000000000000001</v>
      </c>
      <c r="X10" s="99">
        <v>0.15</v>
      </c>
      <c r="Y10" s="99">
        <v>0.15</v>
      </c>
      <c r="Z10" s="108"/>
      <c r="AA10" s="99"/>
      <c r="AB10" s="99"/>
      <c r="AC10" s="99"/>
      <c r="AD10" s="99"/>
      <c r="AE10" s="130" t="s">
        <v>632</v>
      </c>
      <c r="AF10" s="99">
        <v>0.14000000000000001</v>
      </c>
      <c r="AG10" s="99">
        <f>+AF10+'Abril 2017'!AG14</f>
        <v>0.70000000000000007</v>
      </c>
      <c r="AH10" s="102" t="s">
        <v>667</v>
      </c>
    </row>
    <row r="11" spans="2:34" ht="45" x14ac:dyDescent="0.25">
      <c r="B11" s="129" t="s">
        <v>40</v>
      </c>
      <c r="C11" s="129" t="s">
        <v>41</v>
      </c>
      <c r="D11" s="129" t="s">
        <v>42</v>
      </c>
      <c r="E11" s="129" t="s">
        <v>43</v>
      </c>
      <c r="F11" s="129" t="s">
        <v>338</v>
      </c>
      <c r="G11" s="129" t="s">
        <v>302</v>
      </c>
      <c r="H11" s="129" t="s">
        <v>303</v>
      </c>
      <c r="I11" s="129" t="s">
        <v>304</v>
      </c>
      <c r="J11" s="106" t="s">
        <v>150</v>
      </c>
      <c r="K11" s="102" t="s">
        <v>151</v>
      </c>
      <c r="L11" s="102" t="s">
        <v>158</v>
      </c>
      <c r="M11" s="106" t="s">
        <v>44</v>
      </c>
      <c r="N11" s="107">
        <v>42736</v>
      </c>
      <c r="O11" s="107">
        <v>42840</v>
      </c>
      <c r="P11" s="106" t="s">
        <v>152</v>
      </c>
      <c r="Q11" s="106" t="s">
        <v>153</v>
      </c>
      <c r="R11" s="108">
        <v>0.02</v>
      </c>
      <c r="S11" s="99">
        <v>0.25</v>
      </c>
      <c r="T11" s="108">
        <v>0.25</v>
      </c>
      <c r="U11" s="108">
        <v>0.25</v>
      </c>
      <c r="V11" s="108">
        <v>0.25</v>
      </c>
      <c r="W11" s="108"/>
      <c r="X11" s="99"/>
      <c r="Y11" s="108"/>
      <c r="Z11" s="108"/>
      <c r="AA11" s="99"/>
      <c r="AB11" s="99"/>
      <c r="AC11" s="99"/>
      <c r="AD11" s="99"/>
      <c r="AE11" s="130" t="s">
        <v>632</v>
      </c>
      <c r="AF11" s="99">
        <v>0</v>
      </c>
      <c r="AG11" s="99">
        <f>+AF11+'Abril 2017'!AG15</f>
        <v>1</v>
      </c>
      <c r="AH11" s="102"/>
    </row>
    <row r="12" spans="2:34" ht="101.25" x14ac:dyDescent="0.25">
      <c r="B12" s="129" t="s">
        <v>40</v>
      </c>
      <c r="C12" s="129" t="s">
        <v>41</v>
      </c>
      <c r="D12" s="129" t="s">
        <v>42</v>
      </c>
      <c r="E12" s="129" t="s">
        <v>43</v>
      </c>
      <c r="F12" s="129" t="s">
        <v>338</v>
      </c>
      <c r="G12" s="129" t="s">
        <v>302</v>
      </c>
      <c r="H12" s="129" t="s">
        <v>303</v>
      </c>
      <c r="I12" s="129" t="s">
        <v>304</v>
      </c>
      <c r="J12" s="106" t="s">
        <v>154</v>
      </c>
      <c r="K12" s="102" t="s">
        <v>155</v>
      </c>
      <c r="L12" s="102" t="s">
        <v>159</v>
      </c>
      <c r="M12" s="106" t="s">
        <v>44</v>
      </c>
      <c r="N12" s="107">
        <v>42840</v>
      </c>
      <c r="O12" s="107">
        <v>42948</v>
      </c>
      <c r="P12" s="106" t="s">
        <v>156</v>
      </c>
      <c r="Q12" s="106" t="s">
        <v>88</v>
      </c>
      <c r="R12" s="108">
        <v>0.03</v>
      </c>
      <c r="S12" s="99"/>
      <c r="T12" s="108"/>
      <c r="U12" s="108"/>
      <c r="V12" s="108"/>
      <c r="W12" s="99">
        <v>0.25</v>
      </c>
      <c r="X12" s="108">
        <v>0.25</v>
      </c>
      <c r="Y12" s="108">
        <v>0.25</v>
      </c>
      <c r="Z12" s="108">
        <v>0.25</v>
      </c>
      <c r="AA12" s="99"/>
      <c r="AB12" s="99"/>
      <c r="AC12" s="99"/>
      <c r="AD12" s="99"/>
      <c r="AE12" s="130" t="s">
        <v>632</v>
      </c>
      <c r="AF12" s="99">
        <v>0.25</v>
      </c>
      <c r="AG12" s="99">
        <f>+AF12+'Abril 2017'!AG16</f>
        <v>0.25</v>
      </c>
      <c r="AH12" s="102" t="s">
        <v>668</v>
      </c>
    </row>
    <row r="13" spans="2:34" ht="90" x14ac:dyDescent="0.25">
      <c r="B13" s="129" t="s">
        <v>40</v>
      </c>
      <c r="C13" s="129" t="s">
        <v>41</v>
      </c>
      <c r="D13" s="129" t="s">
        <v>42</v>
      </c>
      <c r="E13" s="129" t="s">
        <v>43</v>
      </c>
      <c r="F13" s="129" t="s">
        <v>51</v>
      </c>
      <c r="G13" s="129" t="s">
        <v>302</v>
      </c>
      <c r="H13" s="129" t="s">
        <v>303</v>
      </c>
      <c r="I13" s="129" t="s">
        <v>304</v>
      </c>
      <c r="J13" s="102" t="s">
        <v>215</v>
      </c>
      <c r="K13" s="102" t="s">
        <v>219</v>
      </c>
      <c r="L13" s="102" t="s">
        <v>216</v>
      </c>
      <c r="M13" s="106" t="s">
        <v>48</v>
      </c>
      <c r="N13" s="107">
        <v>42737</v>
      </c>
      <c r="O13" s="107">
        <v>42767</v>
      </c>
      <c r="P13" s="102" t="s">
        <v>96</v>
      </c>
      <c r="Q13" s="106" t="s">
        <v>218</v>
      </c>
      <c r="R13" s="108">
        <v>0.02</v>
      </c>
      <c r="S13" s="99">
        <v>0.5</v>
      </c>
      <c r="T13" s="132"/>
      <c r="U13" s="108"/>
      <c r="V13" s="108"/>
      <c r="W13" s="108"/>
      <c r="X13" s="99"/>
      <c r="Y13" s="108"/>
      <c r="Z13" s="108"/>
      <c r="AA13" s="99"/>
      <c r="AB13" s="99">
        <v>0.1</v>
      </c>
      <c r="AC13" s="99">
        <v>0.1</v>
      </c>
      <c r="AD13" s="99">
        <v>0.3</v>
      </c>
      <c r="AE13" s="129" t="s">
        <v>632</v>
      </c>
      <c r="AF13" s="99">
        <v>0</v>
      </c>
      <c r="AG13" s="99">
        <f>+AF13+'Abril 2017'!AG17</f>
        <v>0.65</v>
      </c>
      <c r="AH13" s="102" t="s">
        <v>641</v>
      </c>
    </row>
    <row r="14" spans="2:34" ht="123.75" x14ac:dyDescent="0.25">
      <c r="B14" s="129" t="s">
        <v>40</v>
      </c>
      <c r="C14" s="129" t="s">
        <v>41</v>
      </c>
      <c r="D14" s="129" t="s">
        <v>42</v>
      </c>
      <c r="E14" s="129" t="s">
        <v>43</v>
      </c>
      <c r="F14" s="129" t="s">
        <v>51</v>
      </c>
      <c r="G14" s="129" t="s">
        <v>302</v>
      </c>
      <c r="H14" s="129" t="s">
        <v>303</v>
      </c>
      <c r="I14" s="129" t="s">
        <v>304</v>
      </c>
      <c r="J14" s="102" t="s">
        <v>368</v>
      </c>
      <c r="K14" s="102" t="s">
        <v>369</v>
      </c>
      <c r="L14" s="102" t="s">
        <v>217</v>
      </c>
      <c r="M14" s="106" t="s">
        <v>48</v>
      </c>
      <c r="N14" s="107">
        <v>42768</v>
      </c>
      <c r="O14" s="107">
        <v>42860</v>
      </c>
      <c r="P14" s="102" t="s">
        <v>45</v>
      </c>
      <c r="Q14" s="106" t="s">
        <v>218</v>
      </c>
      <c r="R14" s="108">
        <v>0.03</v>
      </c>
      <c r="S14" s="99"/>
      <c r="T14" s="132">
        <v>0.35</v>
      </c>
      <c r="U14" s="108">
        <v>0.35</v>
      </c>
      <c r="V14" s="108">
        <v>0.3</v>
      </c>
      <c r="W14" s="108"/>
      <c r="X14" s="99"/>
      <c r="Y14" s="108"/>
      <c r="Z14" s="108"/>
      <c r="AA14" s="99"/>
      <c r="AB14" s="99"/>
      <c r="AC14" s="99"/>
      <c r="AD14" s="99"/>
      <c r="AE14" s="129" t="s">
        <v>632</v>
      </c>
      <c r="AF14" s="99">
        <v>0</v>
      </c>
      <c r="AG14" s="99">
        <f>+AF14+'Abril 2017'!AG18</f>
        <v>1</v>
      </c>
      <c r="AH14" s="102" t="s">
        <v>640</v>
      </c>
    </row>
    <row r="15" spans="2:34" ht="67.5" x14ac:dyDescent="0.25">
      <c r="B15" s="129" t="s">
        <v>40</v>
      </c>
      <c r="C15" s="129" t="s">
        <v>41</v>
      </c>
      <c r="D15" s="129" t="s">
        <v>42</v>
      </c>
      <c r="E15" s="129" t="s">
        <v>43</v>
      </c>
      <c r="F15" s="129" t="s">
        <v>47</v>
      </c>
      <c r="G15" s="129" t="s">
        <v>302</v>
      </c>
      <c r="H15" s="129" t="s">
        <v>303</v>
      </c>
      <c r="I15" s="129" t="s">
        <v>304</v>
      </c>
      <c r="J15" s="102" t="s">
        <v>220</v>
      </c>
      <c r="K15" s="102" t="s">
        <v>371</v>
      </c>
      <c r="L15" s="102" t="s">
        <v>221</v>
      </c>
      <c r="M15" s="106" t="s">
        <v>48</v>
      </c>
      <c r="N15" s="107">
        <v>42747</v>
      </c>
      <c r="O15" s="107">
        <v>42786</v>
      </c>
      <c r="P15" s="102" t="s">
        <v>96</v>
      </c>
      <c r="Q15" s="106" t="s">
        <v>222</v>
      </c>
      <c r="R15" s="108">
        <v>0.02</v>
      </c>
      <c r="S15" s="99">
        <v>0.1</v>
      </c>
      <c r="T15" s="132">
        <v>0.2</v>
      </c>
      <c r="U15" s="108">
        <v>0.2</v>
      </c>
      <c r="V15" s="134"/>
      <c r="W15" s="108"/>
      <c r="X15" s="99"/>
      <c r="Y15" s="108">
        <v>0.5</v>
      </c>
      <c r="Z15" s="108"/>
      <c r="AA15" s="99"/>
      <c r="AB15" s="99"/>
      <c r="AC15" s="99"/>
      <c r="AD15" s="99"/>
      <c r="AE15" s="129" t="s">
        <v>632</v>
      </c>
      <c r="AF15" s="99">
        <v>0</v>
      </c>
      <c r="AG15" s="99">
        <f>+AF15+'Abril 2017'!AG19</f>
        <v>0.4</v>
      </c>
      <c r="AH15" s="102" t="s">
        <v>642</v>
      </c>
    </row>
    <row r="16" spans="2:34" ht="90" x14ac:dyDescent="0.25">
      <c r="B16" s="129" t="s">
        <v>40</v>
      </c>
      <c r="C16" s="129" t="s">
        <v>41</v>
      </c>
      <c r="D16" s="129" t="s">
        <v>42</v>
      </c>
      <c r="E16" s="129" t="s">
        <v>43</v>
      </c>
      <c r="F16" s="129" t="s">
        <v>47</v>
      </c>
      <c r="G16" s="129" t="s">
        <v>302</v>
      </c>
      <c r="H16" s="129" t="s">
        <v>303</v>
      </c>
      <c r="I16" s="129" t="s">
        <v>304</v>
      </c>
      <c r="J16" s="102" t="s">
        <v>224</v>
      </c>
      <c r="K16" s="102" t="s">
        <v>720</v>
      </c>
      <c r="L16" s="102" t="s">
        <v>216</v>
      </c>
      <c r="M16" s="106" t="s">
        <v>48</v>
      </c>
      <c r="N16" s="107">
        <v>42887</v>
      </c>
      <c r="O16" s="107">
        <v>43100</v>
      </c>
      <c r="P16" s="102" t="s">
        <v>226</v>
      </c>
      <c r="Q16" s="106" t="s">
        <v>88</v>
      </c>
      <c r="R16" s="108">
        <v>0.01</v>
      </c>
      <c r="S16" s="99"/>
      <c r="T16" s="132"/>
      <c r="U16" s="108"/>
      <c r="V16" s="108"/>
      <c r="W16" s="108"/>
      <c r="X16" s="99">
        <v>0.1</v>
      </c>
      <c r="Y16" s="108">
        <v>0.1</v>
      </c>
      <c r="Z16" s="108">
        <v>0.1</v>
      </c>
      <c r="AA16" s="99">
        <v>0.1</v>
      </c>
      <c r="AB16" s="99">
        <v>0.2</v>
      </c>
      <c r="AC16" s="99">
        <v>0.2</v>
      </c>
      <c r="AD16" s="99">
        <v>0.2</v>
      </c>
      <c r="AE16" s="129" t="s">
        <v>632</v>
      </c>
      <c r="AF16" s="99">
        <v>0</v>
      </c>
      <c r="AG16" s="99">
        <f>+AF16+'Abril 2017'!AG20</f>
        <v>0</v>
      </c>
      <c r="AH16" s="102" t="s">
        <v>643</v>
      </c>
    </row>
    <row r="17" spans="2:34" ht="123.75" x14ac:dyDescent="0.25">
      <c r="B17" s="129" t="s">
        <v>40</v>
      </c>
      <c r="C17" s="129" t="s">
        <v>41</v>
      </c>
      <c r="D17" s="129" t="s">
        <v>42</v>
      </c>
      <c r="E17" s="129" t="s">
        <v>43</v>
      </c>
      <c r="F17" s="129" t="s">
        <v>47</v>
      </c>
      <c r="G17" s="129" t="s">
        <v>302</v>
      </c>
      <c r="H17" s="129" t="s">
        <v>303</v>
      </c>
      <c r="I17" s="129" t="s">
        <v>304</v>
      </c>
      <c r="J17" s="109" t="s">
        <v>224</v>
      </c>
      <c r="K17" s="102" t="s">
        <v>225</v>
      </c>
      <c r="L17" s="102" t="s">
        <v>257</v>
      </c>
      <c r="M17" s="106" t="s">
        <v>48</v>
      </c>
      <c r="N17" s="107">
        <v>43070</v>
      </c>
      <c r="O17" s="107">
        <v>43100</v>
      </c>
      <c r="P17" s="102" t="s">
        <v>226</v>
      </c>
      <c r="Q17" s="106" t="s">
        <v>88</v>
      </c>
      <c r="R17" s="108">
        <v>0.01</v>
      </c>
      <c r="S17" s="129"/>
      <c r="T17" s="133"/>
      <c r="U17" s="133"/>
      <c r="V17" s="133"/>
      <c r="W17" s="133"/>
      <c r="X17" s="129"/>
      <c r="Y17" s="133"/>
      <c r="Z17" s="132"/>
      <c r="AA17" s="99"/>
      <c r="AB17" s="99"/>
      <c r="AC17" s="99"/>
      <c r="AD17" s="99">
        <v>1</v>
      </c>
      <c r="AE17" s="129" t="s">
        <v>632</v>
      </c>
      <c r="AF17" s="99">
        <v>0</v>
      </c>
      <c r="AG17" s="99">
        <f>+AF17+'Abril 2017'!AG21</f>
        <v>0</v>
      </c>
      <c r="AH17" s="102" t="s">
        <v>644</v>
      </c>
    </row>
    <row r="18" spans="2:34" ht="168.75" x14ac:dyDescent="0.25">
      <c r="B18" s="129" t="s">
        <v>40</v>
      </c>
      <c r="C18" s="129" t="s">
        <v>41</v>
      </c>
      <c r="D18" s="129" t="s">
        <v>42</v>
      </c>
      <c r="E18" s="129" t="s">
        <v>43</v>
      </c>
      <c r="F18" s="129" t="s">
        <v>47</v>
      </c>
      <c r="G18" s="129" t="s">
        <v>306</v>
      </c>
      <c r="H18" s="129" t="s">
        <v>307</v>
      </c>
      <c r="I18" s="129" t="s">
        <v>308</v>
      </c>
      <c r="J18" s="102" t="s">
        <v>227</v>
      </c>
      <c r="K18" s="102" t="s">
        <v>228</v>
      </c>
      <c r="L18" s="102" t="s">
        <v>229</v>
      </c>
      <c r="M18" s="106" t="s">
        <v>48</v>
      </c>
      <c r="N18" s="107">
        <v>42794</v>
      </c>
      <c r="O18" s="107">
        <v>43100</v>
      </c>
      <c r="P18" s="102" t="s">
        <v>49</v>
      </c>
      <c r="Q18" s="106" t="s">
        <v>230</v>
      </c>
      <c r="R18" s="108">
        <v>0.02</v>
      </c>
      <c r="S18" s="99"/>
      <c r="T18" s="132">
        <v>0.1</v>
      </c>
      <c r="U18" s="132"/>
      <c r="V18" s="132">
        <v>0.2</v>
      </c>
      <c r="W18" s="132"/>
      <c r="X18" s="99">
        <v>0.2</v>
      </c>
      <c r="Y18" s="132"/>
      <c r="Z18" s="132">
        <v>0.2</v>
      </c>
      <c r="AA18" s="99">
        <v>0.1</v>
      </c>
      <c r="AB18" s="99"/>
      <c r="AC18" s="99"/>
      <c r="AD18" s="99">
        <v>0.2</v>
      </c>
      <c r="AE18" s="129" t="s">
        <v>632</v>
      </c>
      <c r="AF18" s="99">
        <v>0.1</v>
      </c>
      <c r="AG18" s="99">
        <f>+AF18+'Abril 2017'!AG22</f>
        <v>0.5</v>
      </c>
      <c r="AH18" s="102" t="s">
        <v>648</v>
      </c>
    </row>
    <row r="19" spans="2:34" ht="236.25" x14ac:dyDescent="0.25">
      <c r="B19" s="129" t="s">
        <v>40</v>
      </c>
      <c r="C19" s="129" t="s">
        <v>41</v>
      </c>
      <c r="D19" s="129" t="s">
        <v>42</v>
      </c>
      <c r="E19" s="129" t="s">
        <v>43</v>
      </c>
      <c r="F19" s="129" t="s">
        <v>50</v>
      </c>
      <c r="G19" s="129" t="s">
        <v>302</v>
      </c>
      <c r="H19" s="129" t="s">
        <v>303</v>
      </c>
      <c r="I19" s="129" t="s">
        <v>304</v>
      </c>
      <c r="J19" s="102" t="s">
        <v>363</v>
      </c>
      <c r="K19" s="102" t="s">
        <v>374</v>
      </c>
      <c r="L19" s="102" t="s">
        <v>234</v>
      </c>
      <c r="M19" s="106" t="s">
        <v>48</v>
      </c>
      <c r="N19" s="107">
        <v>42765</v>
      </c>
      <c r="O19" s="107">
        <v>43100</v>
      </c>
      <c r="P19" s="102" t="s">
        <v>237</v>
      </c>
      <c r="Q19" s="106" t="s">
        <v>238</v>
      </c>
      <c r="R19" s="108">
        <v>0.12</v>
      </c>
      <c r="S19" s="99">
        <v>0.1</v>
      </c>
      <c r="T19" s="132"/>
      <c r="U19" s="132">
        <v>0.2</v>
      </c>
      <c r="V19" s="132"/>
      <c r="W19" s="132">
        <v>0.2</v>
      </c>
      <c r="X19" s="99"/>
      <c r="Y19" s="132">
        <v>0.1</v>
      </c>
      <c r="Z19" s="132"/>
      <c r="AA19" s="99">
        <v>0.2</v>
      </c>
      <c r="AB19" s="99"/>
      <c r="AC19" s="99">
        <v>0.2</v>
      </c>
      <c r="AD19" s="99"/>
      <c r="AE19" s="129" t="s">
        <v>632</v>
      </c>
      <c r="AF19" s="99">
        <v>0.1</v>
      </c>
      <c r="AG19" s="99">
        <f>+AF19+'Abril 2017'!AG23</f>
        <v>0.5</v>
      </c>
      <c r="AH19" s="102" t="s">
        <v>645</v>
      </c>
    </row>
    <row r="20" spans="2:34" ht="78.75" x14ac:dyDescent="0.25">
      <c r="B20" s="129" t="s">
        <v>40</v>
      </c>
      <c r="C20" s="129" t="s">
        <v>41</v>
      </c>
      <c r="D20" s="129" t="s">
        <v>42</v>
      </c>
      <c r="E20" s="129" t="s">
        <v>43</v>
      </c>
      <c r="F20" s="129" t="s">
        <v>50</v>
      </c>
      <c r="G20" s="129" t="s">
        <v>302</v>
      </c>
      <c r="H20" s="129" t="s">
        <v>303</v>
      </c>
      <c r="I20" s="129" t="s">
        <v>304</v>
      </c>
      <c r="J20" s="102" t="s">
        <v>231</v>
      </c>
      <c r="K20" s="102" t="s">
        <v>232</v>
      </c>
      <c r="L20" s="102" t="s">
        <v>235</v>
      </c>
      <c r="M20" s="106" t="s">
        <v>48</v>
      </c>
      <c r="N20" s="107">
        <v>42736</v>
      </c>
      <c r="O20" s="107">
        <v>43100</v>
      </c>
      <c r="P20" s="102" t="s">
        <v>45</v>
      </c>
      <c r="Q20" s="106" t="s">
        <v>88</v>
      </c>
      <c r="R20" s="108">
        <v>0.06</v>
      </c>
      <c r="S20" s="99">
        <v>0.1</v>
      </c>
      <c r="T20" s="132"/>
      <c r="U20" s="132">
        <v>0.2</v>
      </c>
      <c r="V20" s="132"/>
      <c r="W20" s="132">
        <v>0.2</v>
      </c>
      <c r="X20" s="99"/>
      <c r="Y20" s="132">
        <v>0.1</v>
      </c>
      <c r="Z20" s="132"/>
      <c r="AA20" s="99">
        <v>0.2</v>
      </c>
      <c r="AB20" s="99"/>
      <c r="AC20" s="99">
        <v>0.2</v>
      </c>
      <c r="AD20" s="99"/>
      <c r="AE20" s="129" t="s">
        <v>632</v>
      </c>
      <c r="AF20" s="99">
        <v>0.2</v>
      </c>
      <c r="AG20" s="99">
        <f>+AF20+'Abril 2017'!AG24</f>
        <v>0.5</v>
      </c>
      <c r="AH20" s="102" t="s">
        <v>646</v>
      </c>
    </row>
    <row r="21" spans="2:34" ht="90" x14ac:dyDescent="0.25">
      <c r="B21" s="129" t="s">
        <v>40</v>
      </c>
      <c r="C21" s="129" t="s">
        <v>41</v>
      </c>
      <c r="D21" s="129" t="s">
        <v>42</v>
      </c>
      <c r="E21" s="129" t="s">
        <v>43</v>
      </c>
      <c r="F21" s="129" t="s">
        <v>50</v>
      </c>
      <c r="G21" s="129" t="s">
        <v>302</v>
      </c>
      <c r="H21" s="129" t="s">
        <v>303</v>
      </c>
      <c r="I21" s="129" t="s">
        <v>304</v>
      </c>
      <c r="J21" s="102" t="s">
        <v>258</v>
      </c>
      <c r="K21" s="102" t="s">
        <v>233</v>
      </c>
      <c r="L21" s="102" t="s">
        <v>236</v>
      </c>
      <c r="M21" s="106" t="s">
        <v>48</v>
      </c>
      <c r="N21" s="107">
        <v>42736</v>
      </c>
      <c r="O21" s="107">
        <v>42923</v>
      </c>
      <c r="P21" s="102" t="s">
        <v>45</v>
      </c>
      <c r="Q21" s="106" t="s">
        <v>88</v>
      </c>
      <c r="R21" s="108">
        <v>0.06</v>
      </c>
      <c r="S21" s="99">
        <v>0.1</v>
      </c>
      <c r="T21" s="132"/>
      <c r="U21" s="132">
        <v>0.2</v>
      </c>
      <c r="V21" s="132"/>
      <c r="W21" s="132">
        <v>0.2</v>
      </c>
      <c r="X21" s="99">
        <v>0.2</v>
      </c>
      <c r="Y21" s="132">
        <v>0.3</v>
      </c>
      <c r="Z21" s="132"/>
      <c r="AA21" s="99"/>
      <c r="AB21" s="99"/>
      <c r="AC21" s="99"/>
      <c r="AD21" s="99"/>
      <c r="AE21" s="129" t="s">
        <v>632</v>
      </c>
      <c r="AF21" s="99">
        <v>0.2</v>
      </c>
      <c r="AG21" s="99">
        <f>+AF21+'Abril 2017'!AG25</f>
        <v>0.5</v>
      </c>
      <c r="AH21" s="102" t="s">
        <v>647</v>
      </c>
    </row>
    <row r="22" spans="2:34" ht="180" x14ac:dyDescent="0.25">
      <c r="B22" s="129" t="s">
        <v>40</v>
      </c>
      <c r="C22" s="129" t="s">
        <v>41</v>
      </c>
      <c r="D22" s="129" t="s">
        <v>42</v>
      </c>
      <c r="E22" s="129" t="s">
        <v>43</v>
      </c>
      <c r="F22" s="129" t="s">
        <v>52</v>
      </c>
      <c r="G22" s="129" t="s">
        <v>302</v>
      </c>
      <c r="H22" s="129" t="s">
        <v>303</v>
      </c>
      <c r="I22" s="129" t="s">
        <v>305</v>
      </c>
      <c r="J22" s="106" t="s">
        <v>94</v>
      </c>
      <c r="K22" s="102" t="s">
        <v>322</v>
      </c>
      <c r="L22" s="102" t="s">
        <v>95</v>
      </c>
      <c r="M22" s="106" t="s">
        <v>46</v>
      </c>
      <c r="N22" s="107">
        <v>42767</v>
      </c>
      <c r="O22" s="107">
        <v>43100</v>
      </c>
      <c r="P22" s="102" t="s">
        <v>96</v>
      </c>
      <c r="Q22" s="102" t="s">
        <v>97</v>
      </c>
      <c r="R22" s="108">
        <v>0.1</v>
      </c>
      <c r="S22" s="99">
        <v>0.03</v>
      </c>
      <c r="T22" s="108">
        <v>0.05</v>
      </c>
      <c r="U22" s="108">
        <v>0.05</v>
      </c>
      <c r="V22" s="108">
        <v>0.1</v>
      </c>
      <c r="W22" s="108">
        <v>0.1</v>
      </c>
      <c r="X22" s="108">
        <v>0.1</v>
      </c>
      <c r="Y22" s="108">
        <v>0.1</v>
      </c>
      <c r="Z22" s="108">
        <v>0.1</v>
      </c>
      <c r="AA22" s="108">
        <v>0.1</v>
      </c>
      <c r="AB22" s="108">
        <v>0.1</v>
      </c>
      <c r="AC22" s="108">
        <v>0.1</v>
      </c>
      <c r="AD22" s="108">
        <v>7.0000000000000007E-2</v>
      </c>
      <c r="AE22" s="129" t="s">
        <v>632</v>
      </c>
      <c r="AF22" s="99">
        <v>0.1</v>
      </c>
      <c r="AG22" s="99">
        <f>+AF22+'Abril 2017'!AG26</f>
        <v>0.33</v>
      </c>
      <c r="AH22" s="102" t="s">
        <v>636</v>
      </c>
    </row>
    <row r="23" spans="2:34" ht="90" x14ac:dyDescent="0.25">
      <c r="B23" s="129" t="s">
        <v>40</v>
      </c>
      <c r="C23" s="129" t="s">
        <v>41</v>
      </c>
      <c r="D23" s="129" t="s">
        <v>42</v>
      </c>
      <c r="E23" s="129" t="s">
        <v>43</v>
      </c>
      <c r="F23" s="129" t="s">
        <v>52</v>
      </c>
      <c r="G23" s="129" t="s">
        <v>302</v>
      </c>
      <c r="H23" s="129" t="s">
        <v>303</v>
      </c>
      <c r="I23" s="129" t="s">
        <v>305</v>
      </c>
      <c r="J23" s="106" t="s">
        <v>98</v>
      </c>
      <c r="K23" s="102" t="s">
        <v>99</v>
      </c>
      <c r="L23" s="102" t="s">
        <v>100</v>
      </c>
      <c r="M23" s="106" t="s">
        <v>46</v>
      </c>
      <c r="N23" s="107">
        <v>42826</v>
      </c>
      <c r="O23" s="107">
        <v>43100</v>
      </c>
      <c r="P23" s="102" t="s">
        <v>96</v>
      </c>
      <c r="Q23" s="102" t="s">
        <v>97</v>
      </c>
      <c r="R23" s="108">
        <v>7.0000000000000007E-2</v>
      </c>
      <c r="S23" s="99"/>
      <c r="T23" s="108"/>
      <c r="U23" s="108"/>
      <c r="V23" s="108">
        <v>0.05</v>
      </c>
      <c r="W23" s="108">
        <v>0.1</v>
      </c>
      <c r="X23" s="99">
        <v>0.1</v>
      </c>
      <c r="Y23" s="108">
        <v>0.1</v>
      </c>
      <c r="Z23" s="108">
        <v>0.1</v>
      </c>
      <c r="AA23" s="99">
        <v>0.15</v>
      </c>
      <c r="AB23" s="99">
        <v>0.15</v>
      </c>
      <c r="AC23" s="99">
        <v>0.15</v>
      </c>
      <c r="AD23" s="99">
        <v>0.1</v>
      </c>
      <c r="AE23" s="129" t="s">
        <v>632</v>
      </c>
      <c r="AF23" s="99">
        <v>0.1</v>
      </c>
      <c r="AG23" s="99">
        <f>+AF23+'Abril 2017'!AG27</f>
        <v>0.15000000000000002</v>
      </c>
      <c r="AH23" s="102" t="s">
        <v>637</v>
      </c>
    </row>
    <row r="24" spans="2:34" ht="45" x14ac:dyDescent="0.25">
      <c r="B24" s="129" t="s">
        <v>40</v>
      </c>
      <c r="C24" s="129" t="s">
        <v>41</v>
      </c>
      <c r="D24" s="129" t="s">
        <v>42</v>
      </c>
      <c r="E24" s="129" t="s">
        <v>43</v>
      </c>
      <c r="F24" s="129" t="s">
        <v>52</v>
      </c>
      <c r="G24" s="129" t="s">
        <v>302</v>
      </c>
      <c r="H24" s="129" t="s">
        <v>303</v>
      </c>
      <c r="I24" s="129" t="s">
        <v>305</v>
      </c>
      <c r="J24" s="106" t="s">
        <v>101</v>
      </c>
      <c r="K24" s="102" t="s">
        <v>102</v>
      </c>
      <c r="L24" s="102" t="s">
        <v>103</v>
      </c>
      <c r="M24" s="106" t="s">
        <v>46</v>
      </c>
      <c r="N24" s="107">
        <v>42826</v>
      </c>
      <c r="O24" s="107">
        <v>43100</v>
      </c>
      <c r="P24" s="102" t="s">
        <v>96</v>
      </c>
      <c r="Q24" s="102" t="s">
        <v>104</v>
      </c>
      <c r="R24" s="108">
        <v>0.08</v>
      </c>
      <c r="S24" s="99">
        <v>0.02</v>
      </c>
      <c r="T24" s="108">
        <v>0.04</v>
      </c>
      <c r="U24" s="108">
        <v>0.06</v>
      </c>
      <c r="V24" s="108">
        <v>0.08</v>
      </c>
      <c r="W24" s="108">
        <v>0.1</v>
      </c>
      <c r="X24" s="99">
        <v>0.1</v>
      </c>
      <c r="Y24" s="108">
        <v>0.1</v>
      </c>
      <c r="Z24" s="108">
        <v>0.1</v>
      </c>
      <c r="AA24" s="99">
        <v>0.1</v>
      </c>
      <c r="AB24" s="99">
        <v>0.1</v>
      </c>
      <c r="AC24" s="99">
        <v>0.1</v>
      </c>
      <c r="AD24" s="99">
        <v>0.1</v>
      </c>
      <c r="AE24" s="129" t="s">
        <v>632</v>
      </c>
      <c r="AF24" s="99">
        <v>0.1</v>
      </c>
      <c r="AG24" s="99">
        <f>+AF24+'Abril 2017'!AG28</f>
        <v>0.24</v>
      </c>
      <c r="AH24" s="102" t="s">
        <v>633</v>
      </c>
    </row>
    <row r="25" spans="2:34" ht="247.5" x14ac:dyDescent="0.25">
      <c r="B25" s="129" t="s">
        <v>40</v>
      </c>
      <c r="C25" s="129" t="s">
        <v>41</v>
      </c>
      <c r="D25" s="129" t="s">
        <v>42</v>
      </c>
      <c r="E25" s="129" t="s">
        <v>43</v>
      </c>
      <c r="F25" s="129" t="s">
        <v>52</v>
      </c>
      <c r="G25" s="129" t="s">
        <v>324</v>
      </c>
      <c r="H25" s="129" t="s">
        <v>325</v>
      </c>
      <c r="I25" s="129" t="s">
        <v>323</v>
      </c>
      <c r="J25" s="106" t="s">
        <v>105</v>
      </c>
      <c r="K25" s="102" t="s">
        <v>106</v>
      </c>
      <c r="L25" s="102" t="s">
        <v>107</v>
      </c>
      <c r="M25" s="106" t="s">
        <v>46</v>
      </c>
      <c r="N25" s="107">
        <v>42745</v>
      </c>
      <c r="O25" s="107">
        <v>43100</v>
      </c>
      <c r="P25" s="102" t="s">
        <v>96</v>
      </c>
      <c r="Q25" s="102" t="s">
        <v>108</v>
      </c>
      <c r="R25" s="108">
        <v>0.08</v>
      </c>
      <c r="S25" s="99">
        <v>0.04</v>
      </c>
      <c r="T25" s="108">
        <v>0.06</v>
      </c>
      <c r="U25" s="108">
        <v>0.08</v>
      </c>
      <c r="V25" s="108">
        <v>0.08</v>
      </c>
      <c r="W25" s="108">
        <v>0.08</v>
      </c>
      <c r="X25" s="99">
        <v>0.08</v>
      </c>
      <c r="Y25" s="108">
        <v>0.08</v>
      </c>
      <c r="Z25" s="108">
        <v>0.08</v>
      </c>
      <c r="AA25" s="99">
        <v>0.1</v>
      </c>
      <c r="AB25" s="99">
        <v>0.1</v>
      </c>
      <c r="AC25" s="99">
        <v>0.1</v>
      </c>
      <c r="AD25" s="99">
        <v>0.12</v>
      </c>
      <c r="AE25" s="129" t="s">
        <v>632</v>
      </c>
      <c r="AF25" s="99">
        <v>0.04</v>
      </c>
      <c r="AG25" s="99">
        <f>+AF25+'Abril 2017'!AG29</f>
        <v>0.26</v>
      </c>
      <c r="AH25" s="102" t="s">
        <v>638</v>
      </c>
    </row>
    <row r="26" spans="2:34" ht="45" x14ac:dyDescent="0.25">
      <c r="B26" s="129" t="s">
        <v>40</v>
      </c>
      <c r="C26" s="129" t="s">
        <v>41</v>
      </c>
      <c r="D26" s="129" t="s">
        <v>42</v>
      </c>
      <c r="E26" s="129" t="s">
        <v>43</v>
      </c>
      <c r="F26" s="129" t="s">
        <v>52</v>
      </c>
      <c r="G26" s="129" t="s">
        <v>302</v>
      </c>
      <c r="H26" s="129" t="s">
        <v>303</v>
      </c>
      <c r="I26" s="129" t="s">
        <v>305</v>
      </c>
      <c r="J26" s="106" t="s">
        <v>109</v>
      </c>
      <c r="K26" s="102" t="s">
        <v>110</v>
      </c>
      <c r="L26" s="102" t="s">
        <v>111</v>
      </c>
      <c r="M26" s="106" t="s">
        <v>46</v>
      </c>
      <c r="N26" s="107">
        <v>42658</v>
      </c>
      <c r="O26" s="107">
        <v>43100</v>
      </c>
      <c r="P26" s="102" t="s">
        <v>96</v>
      </c>
      <c r="Q26" s="102" t="s">
        <v>112</v>
      </c>
      <c r="R26" s="108">
        <v>0.02</v>
      </c>
      <c r="S26" s="99">
        <v>0.01</v>
      </c>
      <c r="T26" s="108"/>
      <c r="U26" s="108"/>
      <c r="V26" s="108">
        <v>0.04</v>
      </c>
      <c r="W26" s="108"/>
      <c r="X26" s="99"/>
      <c r="Y26" s="108"/>
      <c r="Z26" s="108">
        <v>0.1</v>
      </c>
      <c r="AA26" s="99">
        <v>0.2</v>
      </c>
      <c r="AB26" s="99">
        <v>0.2</v>
      </c>
      <c r="AC26" s="99">
        <v>0.2</v>
      </c>
      <c r="AD26" s="99">
        <v>0.25</v>
      </c>
      <c r="AE26" s="129" t="s">
        <v>632</v>
      </c>
      <c r="AF26" s="99">
        <v>0</v>
      </c>
      <c r="AG26" s="99">
        <f>+AF26+'Abril 2017'!AG30</f>
        <v>0.01</v>
      </c>
      <c r="AH26" s="102" t="s">
        <v>634</v>
      </c>
    </row>
    <row r="27" spans="2:34" ht="236.25" x14ac:dyDescent="0.25">
      <c r="B27" s="129" t="s">
        <v>40</v>
      </c>
      <c r="C27" s="129" t="s">
        <v>41</v>
      </c>
      <c r="D27" s="129" t="s">
        <v>42</v>
      </c>
      <c r="E27" s="129" t="s">
        <v>43</v>
      </c>
      <c r="F27" s="129" t="s">
        <v>52</v>
      </c>
      <c r="G27" s="129" t="s">
        <v>302</v>
      </c>
      <c r="H27" s="129" t="s">
        <v>303</v>
      </c>
      <c r="I27" s="129" t="s">
        <v>305</v>
      </c>
      <c r="J27" s="106" t="s">
        <v>113</v>
      </c>
      <c r="K27" s="102" t="s">
        <v>114</v>
      </c>
      <c r="L27" s="102" t="s">
        <v>115</v>
      </c>
      <c r="M27" s="106" t="s">
        <v>46</v>
      </c>
      <c r="N27" s="107">
        <v>42826</v>
      </c>
      <c r="O27" s="107">
        <v>43100</v>
      </c>
      <c r="P27" s="102" t="s">
        <v>116</v>
      </c>
      <c r="Q27" s="102" t="s">
        <v>117</v>
      </c>
      <c r="R27" s="108">
        <v>0.08</v>
      </c>
      <c r="S27" s="99"/>
      <c r="T27" s="108"/>
      <c r="U27" s="108"/>
      <c r="V27" s="108">
        <v>0.05</v>
      </c>
      <c r="W27" s="108">
        <v>0.1</v>
      </c>
      <c r="X27" s="99">
        <v>0.1</v>
      </c>
      <c r="Y27" s="108">
        <v>0.1</v>
      </c>
      <c r="Z27" s="108">
        <v>0.1</v>
      </c>
      <c r="AA27" s="99">
        <v>0.1</v>
      </c>
      <c r="AB27" s="99">
        <v>0.1</v>
      </c>
      <c r="AC27" s="99">
        <v>0.1</v>
      </c>
      <c r="AD27" s="99">
        <v>0.25</v>
      </c>
      <c r="AE27" s="129" t="s">
        <v>632</v>
      </c>
      <c r="AF27" s="99">
        <v>0.1</v>
      </c>
      <c r="AG27" s="99">
        <f>+AF27+'Abril 2017'!AG31</f>
        <v>0.15000000000000002</v>
      </c>
      <c r="AH27" s="102" t="s">
        <v>639</v>
      </c>
    </row>
    <row r="28" spans="2:34" ht="90" x14ac:dyDescent="0.25">
      <c r="B28" s="129" t="s">
        <v>40</v>
      </c>
      <c r="C28" s="129" t="s">
        <v>41</v>
      </c>
      <c r="D28" s="129" t="s">
        <v>42</v>
      </c>
      <c r="E28" s="129" t="s">
        <v>43</v>
      </c>
      <c r="F28" s="129" t="s">
        <v>52</v>
      </c>
      <c r="G28" s="129" t="s">
        <v>302</v>
      </c>
      <c r="H28" s="129" t="s">
        <v>303</v>
      </c>
      <c r="I28" s="129" t="s">
        <v>305</v>
      </c>
      <c r="J28" s="106" t="s">
        <v>118</v>
      </c>
      <c r="K28" s="102" t="s">
        <v>119</v>
      </c>
      <c r="L28" s="102" t="s">
        <v>120</v>
      </c>
      <c r="M28" s="106" t="s">
        <v>46</v>
      </c>
      <c r="N28" s="107">
        <v>42948</v>
      </c>
      <c r="O28" s="107">
        <v>43100</v>
      </c>
      <c r="P28" s="102"/>
      <c r="Q28" s="102"/>
      <c r="R28" s="108">
        <v>0.08</v>
      </c>
      <c r="S28" s="99"/>
      <c r="T28" s="108"/>
      <c r="U28" s="108"/>
      <c r="V28" s="108"/>
      <c r="W28" s="108"/>
      <c r="X28" s="99"/>
      <c r="Y28" s="108"/>
      <c r="Z28" s="108">
        <v>0.05</v>
      </c>
      <c r="AA28" s="99">
        <v>0.1</v>
      </c>
      <c r="AB28" s="99">
        <v>0.2</v>
      </c>
      <c r="AC28" s="99">
        <v>0.3</v>
      </c>
      <c r="AD28" s="99">
        <v>0.35</v>
      </c>
      <c r="AE28" s="129" t="s">
        <v>632</v>
      </c>
      <c r="AF28" s="99">
        <v>0</v>
      </c>
      <c r="AG28" s="99">
        <f>+AF28+'Abril 2017'!AG32</f>
        <v>0</v>
      </c>
      <c r="AH28" s="102" t="s">
        <v>635</v>
      </c>
    </row>
    <row r="29" spans="2:34" ht="56.25" x14ac:dyDescent="0.25">
      <c r="B29" s="129" t="s">
        <v>40</v>
      </c>
      <c r="C29" s="106" t="s">
        <v>54</v>
      </c>
      <c r="D29" s="129" t="s">
        <v>42</v>
      </c>
      <c r="E29" s="106" t="s">
        <v>55</v>
      </c>
      <c r="F29" s="106" t="s">
        <v>56</v>
      </c>
      <c r="G29" s="129" t="s">
        <v>302</v>
      </c>
      <c r="H29" s="106" t="s">
        <v>309</v>
      </c>
      <c r="I29" s="106" t="s">
        <v>310</v>
      </c>
      <c r="J29" s="127" t="s">
        <v>162</v>
      </c>
      <c r="K29" s="102" t="s">
        <v>339</v>
      </c>
      <c r="L29" s="102" t="s">
        <v>259</v>
      </c>
      <c r="M29" s="106" t="s">
        <v>57</v>
      </c>
      <c r="N29" s="107">
        <v>42795</v>
      </c>
      <c r="O29" s="107">
        <v>42916</v>
      </c>
      <c r="P29" s="102" t="s">
        <v>260</v>
      </c>
      <c r="Q29" s="102" t="s">
        <v>88</v>
      </c>
      <c r="R29" s="108">
        <v>0.2</v>
      </c>
      <c r="S29" s="99"/>
      <c r="T29" s="108"/>
      <c r="U29" s="108">
        <v>0.25</v>
      </c>
      <c r="V29" s="108">
        <v>0.25</v>
      </c>
      <c r="W29" s="108">
        <v>0.25</v>
      </c>
      <c r="X29" s="99">
        <v>0.25</v>
      </c>
      <c r="Y29" s="108"/>
      <c r="Z29" s="108"/>
      <c r="AA29" s="99"/>
      <c r="AB29" s="108"/>
      <c r="AC29" s="108"/>
      <c r="AD29" s="99"/>
      <c r="AE29" s="129" t="s">
        <v>632</v>
      </c>
      <c r="AF29" s="99">
        <v>0.1</v>
      </c>
      <c r="AG29" s="99">
        <f>+AF29+'Abril 2017'!AG33</f>
        <v>0.35</v>
      </c>
      <c r="AH29" s="137" t="s">
        <v>709</v>
      </c>
    </row>
    <row r="30" spans="2:34" ht="168.75" x14ac:dyDescent="0.25">
      <c r="B30" s="129" t="s">
        <v>40</v>
      </c>
      <c r="C30" s="129" t="s">
        <v>58</v>
      </c>
      <c r="D30" s="129" t="s">
        <v>42</v>
      </c>
      <c r="E30" s="106" t="s">
        <v>55</v>
      </c>
      <c r="F30" s="129" t="s">
        <v>58</v>
      </c>
      <c r="G30" s="129" t="s">
        <v>302</v>
      </c>
      <c r="H30" s="106" t="s">
        <v>309</v>
      </c>
      <c r="I30" s="106" t="s">
        <v>311</v>
      </c>
      <c r="J30" s="294" t="s">
        <v>163</v>
      </c>
      <c r="K30" s="102" t="s">
        <v>164</v>
      </c>
      <c r="L30" s="102" t="s">
        <v>261</v>
      </c>
      <c r="M30" s="106" t="s">
        <v>57</v>
      </c>
      <c r="N30" s="107">
        <v>42736</v>
      </c>
      <c r="O30" s="107">
        <v>43100</v>
      </c>
      <c r="P30" s="102" t="s">
        <v>262</v>
      </c>
      <c r="Q30" s="102" t="s">
        <v>88</v>
      </c>
      <c r="R30" s="108">
        <v>0</v>
      </c>
      <c r="S30" s="99">
        <v>0.08</v>
      </c>
      <c r="T30" s="108">
        <v>0.08</v>
      </c>
      <c r="U30" s="108">
        <v>0.08</v>
      </c>
      <c r="V30" s="108">
        <v>0.08</v>
      </c>
      <c r="W30" s="108">
        <v>0.08</v>
      </c>
      <c r="X30" s="99">
        <v>0.08</v>
      </c>
      <c r="Y30" s="108">
        <v>0.08</v>
      </c>
      <c r="Z30" s="108">
        <v>0.08</v>
      </c>
      <c r="AA30" s="99">
        <v>0.08</v>
      </c>
      <c r="AB30" s="108">
        <v>0.09</v>
      </c>
      <c r="AC30" s="108">
        <v>0.09</v>
      </c>
      <c r="AD30" s="99">
        <v>0.1</v>
      </c>
      <c r="AE30" s="130" t="s">
        <v>632</v>
      </c>
      <c r="AF30" s="99">
        <v>0.08</v>
      </c>
      <c r="AG30" s="99">
        <v>0.4</v>
      </c>
      <c r="AH30" s="137" t="s">
        <v>670</v>
      </c>
    </row>
    <row r="31" spans="2:34" ht="123.75" x14ac:dyDescent="0.25">
      <c r="B31" s="129" t="s">
        <v>40</v>
      </c>
      <c r="C31" s="129" t="s">
        <v>58</v>
      </c>
      <c r="D31" s="129" t="s">
        <v>42</v>
      </c>
      <c r="E31" s="106" t="s">
        <v>55</v>
      </c>
      <c r="F31" s="129" t="s">
        <v>58</v>
      </c>
      <c r="G31" s="129" t="s">
        <v>302</v>
      </c>
      <c r="H31" s="106" t="s">
        <v>309</v>
      </c>
      <c r="I31" s="106" t="s">
        <v>311</v>
      </c>
      <c r="J31" s="296"/>
      <c r="K31" s="102" t="s">
        <v>165</v>
      </c>
      <c r="L31" s="102" t="s">
        <v>263</v>
      </c>
      <c r="M31" s="106" t="s">
        <v>57</v>
      </c>
      <c r="N31" s="107">
        <v>42736</v>
      </c>
      <c r="O31" s="107">
        <v>43100</v>
      </c>
      <c r="P31" s="102" t="s">
        <v>260</v>
      </c>
      <c r="Q31" s="102" t="s">
        <v>88</v>
      </c>
      <c r="R31" s="108">
        <v>0.05</v>
      </c>
      <c r="S31" s="99">
        <v>0.08</v>
      </c>
      <c r="T31" s="108">
        <v>0.08</v>
      </c>
      <c r="U31" s="108">
        <v>0.08</v>
      </c>
      <c r="V31" s="108">
        <v>0.08</v>
      </c>
      <c r="W31" s="108">
        <v>0.08</v>
      </c>
      <c r="X31" s="99">
        <v>0.08</v>
      </c>
      <c r="Y31" s="108">
        <v>0.08</v>
      </c>
      <c r="Z31" s="108">
        <v>0.08</v>
      </c>
      <c r="AA31" s="99">
        <v>0.08</v>
      </c>
      <c r="AB31" s="108">
        <v>0.09</v>
      </c>
      <c r="AC31" s="108">
        <v>0.09</v>
      </c>
      <c r="AD31" s="99">
        <v>0.1</v>
      </c>
      <c r="AE31" s="130" t="s">
        <v>632</v>
      </c>
      <c r="AF31" s="99">
        <v>0.08</v>
      </c>
      <c r="AG31" s="99">
        <v>0.4</v>
      </c>
      <c r="AH31" s="137" t="s">
        <v>712</v>
      </c>
    </row>
    <row r="32" spans="2:34" ht="101.25" x14ac:dyDescent="0.25">
      <c r="B32" s="129" t="s">
        <v>40</v>
      </c>
      <c r="C32" s="106" t="s">
        <v>54</v>
      </c>
      <c r="D32" s="129" t="s">
        <v>42</v>
      </c>
      <c r="E32" s="129" t="s">
        <v>55</v>
      </c>
      <c r="F32" s="106" t="s">
        <v>56</v>
      </c>
      <c r="G32" s="129" t="s">
        <v>302</v>
      </c>
      <c r="H32" s="106" t="s">
        <v>309</v>
      </c>
      <c r="I32" s="106" t="s">
        <v>311</v>
      </c>
      <c r="J32" s="294" t="s">
        <v>326</v>
      </c>
      <c r="K32" s="102" t="s">
        <v>166</v>
      </c>
      <c r="L32" s="102" t="s">
        <v>264</v>
      </c>
      <c r="M32" s="106" t="s">
        <v>57</v>
      </c>
      <c r="N32" s="107">
        <v>42736</v>
      </c>
      <c r="O32" s="107">
        <v>43100</v>
      </c>
      <c r="P32" s="102" t="s">
        <v>260</v>
      </c>
      <c r="Q32" s="102" t="s">
        <v>265</v>
      </c>
      <c r="R32" s="108">
        <v>0.05</v>
      </c>
      <c r="S32" s="99">
        <v>0.08</v>
      </c>
      <c r="T32" s="108">
        <v>0.08</v>
      </c>
      <c r="U32" s="108">
        <v>0.08</v>
      </c>
      <c r="V32" s="108">
        <v>0.08</v>
      </c>
      <c r="W32" s="108">
        <v>0.08</v>
      </c>
      <c r="X32" s="99">
        <v>0.08</v>
      </c>
      <c r="Y32" s="108">
        <v>0.08</v>
      </c>
      <c r="Z32" s="108">
        <v>0.08</v>
      </c>
      <c r="AA32" s="99">
        <v>0.08</v>
      </c>
      <c r="AB32" s="108">
        <v>0.09</v>
      </c>
      <c r="AC32" s="108">
        <v>0.09</v>
      </c>
      <c r="AD32" s="99">
        <v>0.1</v>
      </c>
      <c r="AE32" s="130" t="s">
        <v>632</v>
      </c>
      <c r="AF32" s="99">
        <v>0.08</v>
      </c>
      <c r="AG32" s="99">
        <f>+AF32+'Abril 2017'!AG36</f>
        <v>0.4</v>
      </c>
      <c r="AH32" s="137" t="s">
        <v>710</v>
      </c>
    </row>
    <row r="33" spans="2:34" ht="56.25" x14ac:dyDescent="0.25">
      <c r="B33" s="129" t="s">
        <v>59</v>
      </c>
      <c r="C33" s="106" t="s">
        <v>54</v>
      </c>
      <c r="D33" s="129" t="s">
        <v>42</v>
      </c>
      <c r="E33" s="129" t="s">
        <v>55</v>
      </c>
      <c r="F33" s="106" t="s">
        <v>56</v>
      </c>
      <c r="G33" s="129" t="s">
        <v>302</v>
      </c>
      <c r="H33" s="106" t="s">
        <v>309</v>
      </c>
      <c r="I33" s="106" t="s">
        <v>311</v>
      </c>
      <c r="J33" s="295"/>
      <c r="K33" s="102" t="s">
        <v>167</v>
      </c>
      <c r="L33" s="102" t="s">
        <v>266</v>
      </c>
      <c r="M33" s="106" t="s">
        <v>57</v>
      </c>
      <c r="N33" s="107">
        <v>42795</v>
      </c>
      <c r="O33" s="107">
        <v>43100</v>
      </c>
      <c r="P33" s="102" t="s">
        <v>260</v>
      </c>
      <c r="Q33" s="102" t="s">
        <v>267</v>
      </c>
      <c r="R33" s="108">
        <v>0.3</v>
      </c>
      <c r="S33" s="99"/>
      <c r="T33" s="108"/>
      <c r="U33" s="108">
        <v>0.1</v>
      </c>
      <c r="V33" s="108">
        <v>0.1</v>
      </c>
      <c r="W33" s="108">
        <v>0.1</v>
      </c>
      <c r="X33" s="99">
        <v>0.1</v>
      </c>
      <c r="Y33" s="108">
        <v>0.1</v>
      </c>
      <c r="Z33" s="108">
        <v>0.1</v>
      </c>
      <c r="AA33" s="99">
        <v>0.1</v>
      </c>
      <c r="AB33" s="108">
        <v>0.1</v>
      </c>
      <c r="AC33" s="108">
        <v>0.1</v>
      </c>
      <c r="AD33" s="99">
        <v>0.1</v>
      </c>
      <c r="AE33" s="130" t="s">
        <v>632</v>
      </c>
      <c r="AF33" s="99">
        <v>0.09</v>
      </c>
      <c r="AG33" s="99">
        <f>+AF33+'Abril 2017'!AG37</f>
        <v>0.19</v>
      </c>
      <c r="AH33" s="137" t="s">
        <v>711</v>
      </c>
    </row>
    <row r="34" spans="2:34" ht="67.5" x14ac:dyDescent="0.25">
      <c r="B34" s="129" t="s">
        <v>59</v>
      </c>
      <c r="C34" s="106" t="s">
        <v>54</v>
      </c>
      <c r="D34" s="129" t="s">
        <v>42</v>
      </c>
      <c r="E34" s="129" t="s">
        <v>55</v>
      </c>
      <c r="F34" s="129" t="s">
        <v>168</v>
      </c>
      <c r="G34" s="129" t="s">
        <v>302</v>
      </c>
      <c r="H34" s="106" t="s">
        <v>309</v>
      </c>
      <c r="I34" s="106" t="s">
        <v>311</v>
      </c>
      <c r="J34" s="306" t="s">
        <v>169</v>
      </c>
      <c r="K34" s="101" t="s">
        <v>170</v>
      </c>
      <c r="L34" s="101" t="s">
        <v>268</v>
      </c>
      <c r="M34" s="129" t="s">
        <v>57</v>
      </c>
      <c r="N34" s="107">
        <v>42736</v>
      </c>
      <c r="O34" s="107">
        <v>43100</v>
      </c>
      <c r="P34" s="102" t="s">
        <v>260</v>
      </c>
      <c r="Q34" s="101" t="s">
        <v>88</v>
      </c>
      <c r="R34" s="108">
        <v>0.3</v>
      </c>
      <c r="S34" s="99"/>
      <c r="T34" s="108">
        <v>0.09</v>
      </c>
      <c r="U34" s="108">
        <v>0.09</v>
      </c>
      <c r="V34" s="108">
        <v>0.09</v>
      </c>
      <c r="W34" s="108">
        <v>0.09</v>
      </c>
      <c r="X34" s="99">
        <v>0.09</v>
      </c>
      <c r="Y34" s="108">
        <v>0.09</v>
      </c>
      <c r="Z34" s="108">
        <v>0.09</v>
      </c>
      <c r="AA34" s="99">
        <v>0.09</v>
      </c>
      <c r="AB34" s="99">
        <v>0.09</v>
      </c>
      <c r="AC34" s="99">
        <v>0.09</v>
      </c>
      <c r="AD34" s="99">
        <v>0.1</v>
      </c>
      <c r="AE34" s="130" t="s">
        <v>632</v>
      </c>
      <c r="AF34" s="99">
        <v>0.09</v>
      </c>
      <c r="AG34" s="99">
        <f>+AF34+'Abril 2017'!AG38</f>
        <v>0.36</v>
      </c>
      <c r="AH34" s="137" t="s">
        <v>671</v>
      </c>
    </row>
    <row r="35" spans="2:34" ht="67.5" x14ac:dyDescent="0.25">
      <c r="B35" s="129" t="s">
        <v>59</v>
      </c>
      <c r="C35" s="106" t="s">
        <v>54</v>
      </c>
      <c r="D35" s="129" t="s">
        <v>42</v>
      </c>
      <c r="E35" s="129" t="s">
        <v>55</v>
      </c>
      <c r="F35" s="129" t="s">
        <v>168</v>
      </c>
      <c r="G35" s="129" t="s">
        <v>302</v>
      </c>
      <c r="H35" s="106" t="s">
        <v>309</v>
      </c>
      <c r="I35" s="106" t="s">
        <v>311</v>
      </c>
      <c r="J35" s="307"/>
      <c r="K35" s="101" t="s">
        <v>171</v>
      </c>
      <c r="L35" s="101" t="s">
        <v>268</v>
      </c>
      <c r="M35" s="129" t="s">
        <v>57</v>
      </c>
      <c r="N35" s="107">
        <v>42736</v>
      </c>
      <c r="O35" s="107">
        <v>43100</v>
      </c>
      <c r="P35" s="102" t="s">
        <v>260</v>
      </c>
      <c r="Q35" s="101" t="s">
        <v>88</v>
      </c>
      <c r="R35" s="108">
        <v>0.1</v>
      </c>
      <c r="S35" s="99">
        <v>0.08</v>
      </c>
      <c r="T35" s="108">
        <v>0.08</v>
      </c>
      <c r="U35" s="108">
        <v>0.08</v>
      </c>
      <c r="V35" s="108">
        <v>0.08</v>
      </c>
      <c r="W35" s="108">
        <v>0.08</v>
      </c>
      <c r="X35" s="99">
        <v>0.08</v>
      </c>
      <c r="Y35" s="108">
        <v>0.08</v>
      </c>
      <c r="Z35" s="108">
        <v>0.08</v>
      </c>
      <c r="AA35" s="99">
        <v>0.08</v>
      </c>
      <c r="AB35" s="99">
        <v>0.09</v>
      </c>
      <c r="AC35" s="99">
        <v>0.09</v>
      </c>
      <c r="AD35" s="99">
        <v>0.1</v>
      </c>
      <c r="AE35" s="130" t="s">
        <v>632</v>
      </c>
      <c r="AF35" s="99">
        <v>0.08</v>
      </c>
      <c r="AG35" s="99">
        <f>+AF35+'Abril 2017'!AG39</f>
        <v>0.4</v>
      </c>
      <c r="AH35" s="137" t="s">
        <v>672</v>
      </c>
    </row>
    <row r="36" spans="2:34" ht="112.5" x14ac:dyDescent="0.25">
      <c r="B36" s="129" t="s">
        <v>59</v>
      </c>
      <c r="C36" s="129" t="s">
        <v>60</v>
      </c>
      <c r="D36" s="129" t="s">
        <v>61</v>
      </c>
      <c r="E36" s="129" t="s">
        <v>62</v>
      </c>
      <c r="F36" s="129" t="s">
        <v>63</v>
      </c>
      <c r="G36" s="129" t="s">
        <v>302</v>
      </c>
      <c r="H36" s="106" t="s">
        <v>312</v>
      </c>
      <c r="I36" s="101" t="s">
        <v>312</v>
      </c>
      <c r="J36" s="306" t="s">
        <v>172</v>
      </c>
      <c r="K36" s="101" t="s">
        <v>173</v>
      </c>
      <c r="L36" s="101" t="s">
        <v>269</v>
      </c>
      <c r="M36" s="129" t="s">
        <v>57</v>
      </c>
      <c r="N36" s="107">
        <v>42736</v>
      </c>
      <c r="O36" s="107">
        <v>43100</v>
      </c>
      <c r="P36" s="102" t="s">
        <v>260</v>
      </c>
      <c r="Q36" s="101" t="s">
        <v>270</v>
      </c>
      <c r="R36" s="108">
        <v>0</v>
      </c>
      <c r="S36" s="99">
        <v>0.08</v>
      </c>
      <c r="T36" s="108">
        <v>0.08</v>
      </c>
      <c r="U36" s="108">
        <v>0.08</v>
      </c>
      <c r="V36" s="108">
        <v>0.08</v>
      </c>
      <c r="W36" s="108">
        <v>0.08</v>
      </c>
      <c r="X36" s="99">
        <v>0.08</v>
      </c>
      <c r="Y36" s="108">
        <v>0.08</v>
      </c>
      <c r="Z36" s="108">
        <v>0.08</v>
      </c>
      <c r="AA36" s="99">
        <v>0.08</v>
      </c>
      <c r="AB36" s="99">
        <v>0.09</v>
      </c>
      <c r="AC36" s="99">
        <v>0.09</v>
      </c>
      <c r="AD36" s="99">
        <v>0.1</v>
      </c>
      <c r="AE36" s="130" t="s">
        <v>632</v>
      </c>
      <c r="AF36" s="99">
        <v>0.08</v>
      </c>
      <c r="AG36" s="99">
        <f>+AF36+'Abril 2017'!AG40</f>
        <v>0.4</v>
      </c>
      <c r="AH36" s="153" t="s">
        <v>721</v>
      </c>
    </row>
    <row r="37" spans="2:34" ht="56.25" x14ac:dyDescent="0.25">
      <c r="B37" s="129" t="s">
        <v>59</v>
      </c>
      <c r="C37" s="129" t="s">
        <v>60</v>
      </c>
      <c r="D37" s="129" t="s">
        <v>61</v>
      </c>
      <c r="E37" s="129" t="s">
        <v>62</v>
      </c>
      <c r="F37" s="129" t="s">
        <v>63</v>
      </c>
      <c r="G37" s="129" t="s">
        <v>302</v>
      </c>
      <c r="H37" s="106" t="s">
        <v>312</v>
      </c>
      <c r="I37" s="101" t="s">
        <v>312</v>
      </c>
      <c r="J37" s="308"/>
      <c r="K37" s="101" t="s">
        <v>171</v>
      </c>
      <c r="L37" s="101" t="s">
        <v>271</v>
      </c>
      <c r="M37" s="129" t="s">
        <v>57</v>
      </c>
      <c r="N37" s="107">
        <v>42736</v>
      </c>
      <c r="O37" s="107">
        <v>43100</v>
      </c>
      <c r="P37" s="102" t="s">
        <v>260</v>
      </c>
      <c r="Q37" s="101"/>
      <c r="R37" s="108">
        <v>1</v>
      </c>
      <c r="S37" s="99">
        <v>0.08</v>
      </c>
      <c r="T37" s="108">
        <v>0.08</v>
      </c>
      <c r="U37" s="108">
        <v>0.08</v>
      </c>
      <c r="V37" s="108">
        <v>0.08</v>
      </c>
      <c r="W37" s="108">
        <v>0.08</v>
      </c>
      <c r="X37" s="99">
        <v>0.08</v>
      </c>
      <c r="Y37" s="108">
        <v>0.08</v>
      </c>
      <c r="Z37" s="108">
        <v>0.08</v>
      </c>
      <c r="AA37" s="99">
        <v>0.08</v>
      </c>
      <c r="AB37" s="99">
        <v>0.09</v>
      </c>
      <c r="AC37" s="99">
        <v>0.09</v>
      </c>
      <c r="AD37" s="99">
        <v>0.1</v>
      </c>
      <c r="AE37" s="130" t="s">
        <v>632</v>
      </c>
      <c r="AF37" s="99">
        <v>0.08</v>
      </c>
      <c r="AG37" s="99">
        <f>+AF37+'Abril 2017'!AG41</f>
        <v>0.4</v>
      </c>
      <c r="AH37" s="154" t="s">
        <v>673</v>
      </c>
    </row>
    <row r="38" spans="2:34" ht="56.25" x14ac:dyDescent="0.25">
      <c r="B38" s="129" t="s">
        <v>59</v>
      </c>
      <c r="C38" s="129" t="s">
        <v>60</v>
      </c>
      <c r="D38" s="129" t="s">
        <v>61</v>
      </c>
      <c r="E38" s="129" t="s">
        <v>62</v>
      </c>
      <c r="F38" s="129" t="s">
        <v>63</v>
      </c>
      <c r="G38" s="129" t="s">
        <v>302</v>
      </c>
      <c r="H38" s="106" t="s">
        <v>312</v>
      </c>
      <c r="I38" s="101" t="s">
        <v>312</v>
      </c>
      <c r="J38" s="307"/>
      <c r="K38" s="101" t="s">
        <v>174</v>
      </c>
      <c r="L38" s="101" t="s">
        <v>272</v>
      </c>
      <c r="M38" s="129" t="s">
        <v>57</v>
      </c>
      <c r="N38" s="107">
        <v>42887</v>
      </c>
      <c r="O38" s="107">
        <v>43100</v>
      </c>
      <c r="P38" s="102" t="s">
        <v>260</v>
      </c>
      <c r="Q38" s="101"/>
      <c r="R38" s="108">
        <v>0</v>
      </c>
      <c r="S38" s="99"/>
      <c r="T38" s="108"/>
      <c r="U38" s="108"/>
      <c r="V38" s="108"/>
      <c r="W38" s="108"/>
      <c r="X38" s="99">
        <v>0.5</v>
      </c>
      <c r="Y38" s="108"/>
      <c r="Z38" s="108"/>
      <c r="AA38" s="99"/>
      <c r="AB38" s="99"/>
      <c r="AC38" s="99"/>
      <c r="AD38" s="99">
        <v>0.5</v>
      </c>
      <c r="AE38" s="130" t="s">
        <v>632</v>
      </c>
      <c r="AF38" s="99">
        <v>0.12</v>
      </c>
      <c r="AG38" s="99">
        <f>+AF38+'Abril 2017'!AG42</f>
        <v>0.12</v>
      </c>
      <c r="AH38" s="154" t="s">
        <v>713</v>
      </c>
    </row>
    <row r="39" spans="2:34" ht="281.25" x14ac:dyDescent="0.25">
      <c r="B39" s="129" t="s">
        <v>64</v>
      </c>
      <c r="C39" s="129" t="s">
        <v>65</v>
      </c>
      <c r="D39" s="129" t="s">
        <v>66</v>
      </c>
      <c r="E39" s="129" t="s">
        <v>67</v>
      </c>
      <c r="F39" s="129" t="s">
        <v>69</v>
      </c>
      <c r="G39" s="129" t="s">
        <v>313</v>
      </c>
      <c r="H39" s="129" t="s">
        <v>81</v>
      </c>
      <c r="I39" s="129" t="s">
        <v>315</v>
      </c>
      <c r="J39" s="129" t="s">
        <v>239</v>
      </c>
      <c r="K39" s="101" t="s">
        <v>240</v>
      </c>
      <c r="L39" s="101" t="s">
        <v>241</v>
      </c>
      <c r="M39" s="129" t="s">
        <v>49</v>
      </c>
      <c r="N39" s="107">
        <v>42740</v>
      </c>
      <c r="O39" s="107">
        <v>43100</v>
      </c>
      <c r="P39" s="101" t="s">
        <v>242</v>
      </c>
      <c r="Q39" s="101" t="s">
        <v>243</v>
      </c>
      <c r="R39" s="108">
        <v>0.02</v>
      </c>
      <c r="S39" s="99">
        <v>0.08</v>
      </c>
      <c r="T39" s="108">
        <v>0.08</v>
      </c>
      <c r="U39" s="108">
        <v>0.08</v>
      </c>
      <c r="V39" s="108">
        <v>0.09</v>
      </c>
      <c r="W39" s="108">
        <v>0.08</v>
      </c>
      <c r="X39" s="99">
        <v>0.08</v>
      </c>
      <c r="Y39" s="108">
        <v>0.08</v>
      </c>
      <c r="Z39" s="108">
        <v>0.09</v>
      </c>
      <c r="AA39" s="99">
        <v>0.08</v>
      </c>
      <c r="AB39" s="108">
        <v>0.09</v>
      </c>
      <c r="AC39" s="108">
        <v>0.08</v>
      </c>
      <c r="AD39" s="99">
        <v>0.09</v>
      </c>
      <c r="AE39" s="129" t="s">
        <v>632</v>
      </c>
      <c r="AF39" s="99">
        <v>0.08</v>
      </c>
      <c r="AG39" s="99">
        <f>+AF39+'Abril 2017'!AG43</f>
        <v>0.41</v>
      </c>
      <c r="AH39" s="110" t="s">
        <v>657</v>
      </c>
    </row>
    <row r="40" spans="2:34" ht="409.5" x14ac:dyDescent="0.25">
      <c r="B40" s="129" t="s">
        <v>64</v>
      </c>
      <c r="C40" s="129" t="s">
        <v>65</v>
      </c>
      <c r="D40" s="129" t="s">
        <v>66</v>
      </c>
      <c r="E40" s="129" t="s">
        <v>67</v>
      </c>
      <c r="F40" s="129" t="s">
        <v>69</v>
      </c>
      <c r="G40" s="129" t="s">
        <v>313</v>
      </c>
      <c r="H40" s="129" t="s">
        <v>81</v>
      </c>
      <c r="I40" s="129" t="s">
        <v>315</v>
      </c>
      <c r="J40" s="106" t="s">
        <v>244</v>
      </c>
      <c r="K40" s="101" t="s">
        <v>245</v>
      </c>
      <c r="L40" s="101" t="s">
        <v>246</v>
      </c>
      <c r="M40" s="129" t="s">
        <v>49</v>
      </c>
      <c r="N40" s="107">
        <v>42740</v>
      </c>
      <c r="O40" s="107">
        <v>43100</v>
      </c>
      <c r="P40" s="101" t="s">
        <v>242</v>
      </c>
      <c r="Q40" s="101" t="s">
        <v>247</v>
      </c>
      <c r="R40" s="108">
        <v>0.03</v>
      </c>
      <c r="S40" s="99">
        <v>0.08</v>
      </c>
      <c r="T40" s="108">
        <v>0.08</v>
      </c>
      <c r="U40" s="108">
        <v>0.08</v>
      </c>
      <c r="V40" s="108">
        <v>0.09</v>
      </c>
      <c r="W40" s="108">
        <v>0.08</v>
      </c>
      <c r="X40" s="99">
        <v>0.08</v>
      </c>
      <c r="Y40" s="108">
        <v>0.08</v>
      </c>
      <c r="Z40" s="108">
        <v>0.09</v>
      </c>
      <c r="AA40" s="99">
        <v>0.08</v>
      </c>
      <c r="AB40" s="108">
        <v>0.09</v>
      </c>
      <c r="AC40" s="108">
        <v>0.08</v>
      </c>
      <c r="AD40" s="99">
        <v>0.09</v>
      </c>
      <c r="AE40" s="130" t="s">
        <v>632</v>
      </c>
      <c r="AF40" s="99">
        <v>0.08</v>
      </c>
      <c r="AG40" s="99">
        <f>+AF40+'Abril 2017'!AG44</f>
        <v>0.41</v>
      </c>
      <c r="AH40" s="111" t="s">
        <v>658</v>
      </c>
    </row>
    <row r="41" spans="2:34" ht="409.5" x14ac:dyDescent="0.25">
      <c r="B41" s="129" t="s">
        <v>64</v>
      </c>
      <c r="C41" s="129" t="s">
        <v>65</v>
      </c>
      <c r="D41" s="129" t="s">
        <v>66</v>
      </c>
      <c r="E41" s="129" t="s">
        <v>67</v>
      </c>
      <c r="F41" s="129" t="s">
        <v>69</v>
      </c>
      <c r="G41" s="129" t="s">
        <v>313</v>
      </c>
      <c r="H41" s="129" t="s">
        <v>81</v>
      </c>
      <c r="I41" s="129" t="s">
        <v>315</v>
      </c>
      <c r="J41" s="129" t="s">
        <v>248</v>
      </c>
      <c r="K41" s="101" t="s">
        <v>249</v>
      </c>
      <c r="L41" s="101" t="s">
        <v>250</v>
      </c>
      <c r="M41" s="129" t="s">
        <v>49</v>
      </c>
      <c r="N41" s="107">
        <v>42740</v>
      </c>
      <c r="O41" s="107">
        <v>43100</v>
      </c>
      <c r="P41" s="101" t="s">
        <v>242</v>
      </c>
      <c r="Q41" s="101" t="s">
        <v>251</v>
      </c>
      <c r="R41" s="108">
        <v>0.02</v>
      </c>
      <c r="S41" s="99">
        <v>0.08</v>
      </c>
      <c r="T41" s="108">
        <v>0.08</v>
      </c>
      <c r="U41" s="108">
        <v>0.08</v>
      </c>
      <c r="V41" s="108">
        <v>0.09</v>
      </c>
      <c r="W41" s="108">
        <v>0.08</v>
      </c>
      <c r="X41" s="99">
        <v>0.08</v>
      </c>
      <c r="Y41" s="108">
        <v>0.08</v>
      </c>
      <c r="Z41" s="108">
        <v>0.09</v>
      </c>
      <c r="AA41" s="99">
        <v>0.08</v>
      </c>
      <c r="AB41" s="108">
        <v>0.09</v>
      </c>
      <c r="AC41" s="108">
        <v>0.08</v>
      </c>
      <c r="AD41" s="99">
        <v>0.09</v>
      </c>
      <c r="AE41" s="130" t="s">
        <v>632</v>
      </c>
      <c r="AF41" s="99">
        <v>0.08</v>
      </c>
      <c r="AG41" s="99">
        <f>+AF41+'Abril 2017'!AG45</f>
        <v>0.41</v>
      </c>
      <c r="AH41" s="111" t="s">
        <v>659</v>
      </c>
    </row>
    <row r="42" spans="2:34" ht="371.25" x14ac:dyDescent="0.25">
      <c r="B42" s="129" t="s">
        <v>64</v>
      </c>
      <c r="C42" s="129" t="s">
        <v>65</v>
      </c>
      <c r="D42" s="129" t="s">
        <v>66</v>
      </c>
      <c r="E42" s="129" t="s">
        <v>67</v>
      </c>
      <c r="F42" s="129" t="s">
        <v>69</v>
      </c>
      <c r="G42" s="129" t="s">
        <v>313</v>
      </c>
      <c r="H42" s="129" t="s">
        <v>81</v>
      </c>
      <c r="I42" s="129" t="s">
        <v>315</v>
      </c>
      <c r="J42" s="129" t="s">
        <v>252</v>
      </c>
      <c r="K42" s="101" t="s">
        <v>253</v>
      </c>
      <c r="L42" s="101" t="s">
        <v>254</v>
      </c>
      <c r="M42" s="129" t="s">
        <v>49</v>
      </c>
      <c r="N42" s="107">
        <v>42740</v>
      </c>
      <c r="O42" s="107">
        <v>43100</v>
      </c>
      <c r="P42" s="101" t="s">
        <v>242</v>
      </c>
      <c r="Q42" s="101" t="s">
        <v>251</v>
      </c>
      <c r="R42" s="108">
        <v>0.02</v>
      </c>
      <c r="S42" s="99">
        <v>0.08</v>
      </c>
      <c r="T42" s="108">
        <v>0.08</v>
      </c>
      <c r="U42" s="108">
        <v>0.08</v>
      </c>
      <c r="V42" s="108">
        <v>0.09</v>
      </c>
      <c r="W42" s="108">
        <v>0.08</v>
      </c>
      <c r="X42" s="99">
        <v>0.08</v>
      </c>
      <c r="Y42" s="108">
        <v>0.08</v>
      </c>
      <c r="Z42" s="108">
        <v>0.09</v>
      </c>
      <c r="AA42" s="99">
        <v>0.08</v>
      </c>
      <c r="AB42" s="108">
        <v>0.09</v>
      </c>
      <c r="AC42" s="108">
        <v>0.08</v>
      </c>
      <c r="AD42" s="99">
        <v>0.09</v>
      </c>
      <c r="AE42" s="130" t="s">
        <v>632</v>
      </c>
      <c r="AF42" s="99">
        <v>0.08</v>
      </c>
      <c r="AG42" s="99">
        <f>+AF42+'Abril 2017'!AG46</f>
        <v>0.41</v>
      </c>
      <c r="AH42" s="111" t="s">
        <v>660</v>
      </c>
    </row>
    <row r="43" spans="2:34" ht="45" x14ac:dyDescent="0.25">
      <c r="B43" s="129" t="s">
        <v>64</v>
      </c>
      <c r="C43" s="129" t="s">
        <v>65</v>
      </c>
      <c r="D43" s="129" t="s">
        <v>66</v>
      </c>
      <c r="E43" s="129" t="s">
        <v>67</v>
      </c>
      <c r="F43" s="129" t="s">
        <v>75</v>
      </c>
      <c r="G43" s="129" t="s">
        <v>314</v>
      </c>
      <c r="H43" s="129" t="s">
        <v>81</v>
      </c>
      <c r="I43" s="129" t="s">
        <v>316</v>
      </c>
      <c r="J43" s="306" t="s">
        <v>134</v>
      </c>
      <c r="K43" s="101" t="s">
        <v>273</v>
      </c>
      <c r="L43" s="101" t="s">
        <v>274</v>
      </c>
      <c r="M43" s="129" t="s">
        <v>70</v>
      </c>
      <c r="N43" s="112">
        <v>42887</v>
      </c>
      <c r="O43" s="112">
        <v>43100</v>
      </c>
      <c r="P43" s="101" t="s">
        <v>88</v>
      </c>
      <c r="Q43" s="101" t="s">
        <v>88</v>
      </c>
      <c r="R43" s="108">
        <v>0.02</v>
      </c>
      <c r="S43" s="99"/>
      <c r="T43" s="108"/>
      <c r="U43" s="108"/>
      <c r="V43" s="108"/>
      <c r="W43" s="108"/>
      <c r="X43" s="99">
        <v>0.3</v>
      </c>
      <c r="Y43" s="108">
        <v>0.3</v>
      </c>
      <c r="Z43" s="108"/>
      <c r="AA43" s="99">
        <v>0.1</v>
      </c>
      <c r="AB43" s="99">
        <v>0.1</v>
      </c>
      <c r="AC43" s="99">
        <v>0.1</v>
      </c>
      <c r="AD43" s="99">
        <v>0.1</v>
      </c>
      <c r="AE43" s="129" t="s">
        <v>632</v>
      </c>
      <c r="AF43" s="99">
        <v>0</v>
      </c>
      <c r="AG43" s="99">
        <f>+AF43+'Abril 2017'!AG47</f>
        <v>0</v>
      </c>
      <c r="AH43" s="142" t="s">
        <v>684</v>
      </c>
    </row>
    <row r="44" spans="2:34" ht="45" x14ac:dyDescent="0.25">
      <c r="B44" s="129" t="s">
        <v>64</v>
      </c>
      <c r="C44" s="129" t="s">
        <v>65</v>
      </c>
      <c r="D44" s="129" t="s">
        <v>66</v>
      </c>
      <c r="E44" s="129" t="s">
        <v>67</v>
      </c>
      <c r="F44" s="129" t="s">
        <v>75</v>
      </c>
      <c r="G44" s="129" t="s">
        <v>314</v>
      </c>
      <c r="H44" s="129" t="s">
        <v>81</v>
      </c>
      <c r="I44" s="129" t="s">
        <v>316</v>
      </c>
      <c r="J44" s="309"/>
      <c r="K44" s="101" t="s">
        <v>275</v>
      </c>
      <c r="L44" s="101" t="s">
        <v>276</v>
      </c>
      <c r="M44" s="129" t="s">
        <v>70</v>
      </c>
      <c r="N44" s="112">
        <v>42736</v>
      </c>
      <c r="O44" s="112">
        <v>43100</v>
      </c>
      <c r="P44" s="101" t="s">
        <v>88</v>
      </c>
      <c r="Q44" s="101" t="s">
        <v>88</v>
      </c>
      <c r="R44" s="108">
        <v>0.03</v>
      </c>
      <c r="S44" s="99">
        <v>0.08</v>
      </c>
      <c r="T44" s="108">
        <v>0.08</v>
      </c>
      <c r="U44" s="108">
        <v>0.08</v>
      </c>
      <c r="V44" s="108">
        <v>0.08</v>
      </c>
      <c r="W44" s="108">
        <v>0.08</v>
      </c>
      <c r="X44" s="99">
        <v>0.08</v>
      </c>
      <c r="Y44" s="108">
        <v>0.08</v>
      </c>
      <c r="Z44" s="108">
        <v>0.08</v>
      </c>
      <c r="AA44" s="99">
        <v>0.08</v>
      </c>
      <c r="AB44" s="99">
        <v>0.08</v>
      </c>
      <c r="AC44" s="99">
        <v>0.08</v>
      </c>
      <c r="AD44" s="99">
        <v>0.12</v>
      </c>
      <c r="AE44" s="130" t="s">
        <v>632</v>
      </c>
      <c r="AF44" s="99">
        <v>0.08</v>
      </c>
      <c r="AG44" s="99">
        <f>+AF44+'Abril 2017'!AG48</f>
        <v>0.4</v>
      </c>
      <c r="AH44" s="101" t="s">
        <v>653</v>
      </c>
    </row>
    <row r="45" spans="2:34" ht="45" x14ac:dyDescent="0.25">
      <c r="B45" s="129" t="s">
        <v>64</v>
      </c>
      <c r="C45" s="129" t="s">
        <v>65</v>
      </c>
      <c r="D45" s="129" t="s">
        <v>66</v>
      </c>
      <c r="E45" s="129" t="s">
        <v>67</v>
      </c>
      <c r="F45" s="129" t="s">
        <v>75</v>
      </c>
      <c r="G45" s="129" t="s">
        <v>314</v>
      </c>
      <c r="H45" s="129" t="s">
        <v>81</v>
      </c>
      <c r="I45" s="129" t="s">
        <v>316</v>
      </c>
      <c r="J45" s="309"/>
      <c r="K45" s="101" t="s">
        <v>277</v>
      </c>
      <c r="L45" s="101" t="s">
        <v>278</v>
      </c>
      <c r="M45" s="129" t="s">
        <v>70</v>
      </c>
      <c r="N45" s="112">
        <v>42826</v>
      </c>
      <c r="O45" s="112">
        <v>42855</v>
      </c>
      <c r="P45" s="101" t="s">
        <v>281</v>
      </c>
      <c r="Q45" s="101" t="s">
        <v>88</v>
      </c>
      <c r="R45" s="108">
        <v>0.02</v>
      </c>
      <c r="S45" s="99"/>
      <c r="T45" s="108"/>
      <c r="U45" s="108"/>
      <c r="V45" s="108">
        <v>1</v>
      </c>
      <c r="W45" s="108"/>
      <c r="X45" s="99"/>
      <c r="Y45" s="108"/>
      <c r="Z45" s="108"/>
      <c r="AA45" s="99"/>
      <c r="AB45" s="99"/>
      <c r="AC45" s="99"/>
      <c r="AD45" s="99"/>
      <c r="AE45" s="130" t="s">
        <v>632</v>
      </c>
      <c r="AF45" s="99">
        <v>0</v>
      </c>
      <c r="AG45" s="99">
        <f>+AF45+'Abril 2017'!AG49</f>
        <v>1</v>
      </c>
      <c r="AH45" s="142" t="s">
        <v>685</v>
      </c>
    </row>
    <row r="46" spans="2:34" ht="45" x14ac:dyDescent="0.25">
      <c r="B46" s="129" t="s">
        <v>64</v>
      </c>
      <c r="C46" s="129" t="s">
        <v>65</v>
      </c>
      <c r="D46" s="129" t="s">
        <v>66</v>
      </c>
      <c r="E46" s="129" t="s">
        <v>67</v>
      </c>
      <c r="F46" s="129" t="s">
        <v>75</v>
      </c>
      <c r="G46" s="129" t="s">
        <v>314</v>
      </c>
      <c r="H46" s="129" t="s">
        <v>81</v>
      </c>
      <c r="I46" s="129" t="s">
        <v>316</v>
      </c>
      <c r="J46" s="309"/>
      <c r="K46" s="101" t="s">
        <v>279</v>
      </c>
      <c r="L46" s="101" t="s">
        <v>280</v>
      </c>
      <c r="M46" s="129" t="s">
        <v>70</v>
      </c>
      <c r="N46" s="112">
        <v>42840</v>
      </c>
      <c r="O46" s="112">
        <v>43100</v>
      </c>
      <c r="P46" s="101" t="s">
        <v>71</v>
      </c>
      <c r="Q46" s="101" t="s">
        <v>88</v>
      </c>
      <c r="R46" s="108">
        <v>0.02</v>
      </c>
      <c r="S46" s="99"/>
      <c r="T46" s="108"/>
      <c r="U46" s="108"/>
      <c r="V46" s="108">
        <v>0.05</v>
      </c>
      <c r="W46" s="108">
        <v>0.05</v>
      </c>
      <c r="X46" s="99">
        <v>0.1</v>
      </c>
      <c r="Y46" s="108">
        <v>0.1</v>
      </c>
      <c r="Z46" s="108">
        <v>0.2</v>
      </c>
      <c r="AA46" s="99">
        <v>0.2</v>
      </c>
      <c r="AB46" s="108">
        <v>0.1</v>
      </c>
      <c r="AC46" s="108">
        <v>0.1</v>
      </c>
      <c r="AD46" s="99">
        <v>0.1</v>
      </c>
      <c r="AE46" s="130" t="s">
        <v>632</v>
      </c>
      <c r="AF46" s="99">
        <v>0</v>
      </c>
      <c r="AG46" s="99">
        <f>+AF46+'Abril 2017'!AG50</f>
        <v>0</v>
      </c>
      <c r="AH46" s="142" t="s">
        <v>686</v>
      </c>
    </row>
    <row r="47" spans="2:34" ht="45" x14ac:dyDescent="0.25">
      <c r="B47" s="129" t="s">
        <v>64</v>
      </c>
      <c r="C47" s="129" t="s">
        <v>65</v>
      </c>
      <c r="D47" s="129" t="s">
        <v>66</v>
      </c>
      <c r="E47" s="129" t="s">
        <v>67</v>
      </c>
      <c r="F47" s="129" t="s">
        <v>75</v>
      </c>
      <c r="G47" s="129" t="s">
        <v>314</v>
      </c>
      <c r="H47" s="129" t="s">
        <v>81</v>
      </c>
      <c r="I47" s="129" t="s">
        <v>316</v>
      </c>
      <c r="J47" s="309"/>
      <c r="K47" s="101" t="s">
        <v>282</v>
      </c>
      <c r="L47" s="101" t="s">
        <v>283</v>
      </c>
      <c r="M47" s="129" t="s">
        <v>70</v>
      </c>
      <c r="N47" s="112">
        <v>42887</v>
      </c>
      <c r="O47" s="112">
        <v>42977</v>
      </c>
      <c r="P47" s="101" t="s">
        <v>281</v>
      </c>
      <c r="Q47" s="101" t="s">
        <v>88</v>
      </c>
      <c r="R47" s="108">
        <v>0.02</v>
      </c>
      <c r="S47" s="99"/>
      <c r="T47" s="108"/>
      <c r="U47" s="108"/>
      <c r="V47" s="108"/>
      <c r="W47" s="108"/>
      <c r="X47" s="99">
        <v>0.2</v>
      </c>
      <c r="Y47" s="108">
        <v>0.3</v>
      </c>
      <c r="Z47" s="108">
        <v>0.5</v>
      </c>
      <c r="AA47" s="99"/>
      <c r="AB47" s="99"/>
      <c r="AC47" s="99"/>
      <c r="AD47" s="99"/>
      <c r="AE47" s="130" t="s">
        <v>632</v>
      </c>
      <c r="AF47" s="99">
        <v>0</v>
      </c>
      <c r="AG47" s="99">
        <f>+AF47+'Abril 2017'!AG51</f>
        <v>0</v>
      </c>
      <c r="AH47" s="101"/>
    </row>
    <row r="48" spans="2:34" ht="45" x14ac:dyDescent="0.25">
      <c r="B48" s="129" t="s">
        <v>64</v>
      </c>
      <c r="C48" s="129" t="s">
        <v>65</v>
      </c>
      <c r="D48" s="129" t="s">
        <v>66</v>
      </c>
      <c r="E48" s="129" t="s">
        <v>67</v>
      </c>
      <c r="F48" s="129" t="s">
        <v>75</v>
      </c>
      <c r="G48" s="129" t="s">
        <v>314</v>
      </c>
      <c r="H48" s="129" t="s">
        <v>81</v>
      </c>
      <c r="I48" s="129" t="s">
        <v>316</v>
      </c>
      <c r="J48" s="309"/>
      <c r="K48" s="101" t="s">
        <v>284</v>
      </c>
      <c r="L48" s="101" t="s">
        <v>276</v>
      </c>
      <c r="M48" s="129" t="s">
        <v>70</v>
      </c>
      <c r="N48" s="112">
        <v>42979</v>
      </c>
      <c r="O48" s="112">
        <v>43039</v>
      </c>
      <c r="P48" s="101" t="s">
        <v>88</v>
      </c>
      <c r="Q48" s="101" t="s">
        <v>88</v>
      </c>
      <c r="R48" s="108">
        <v>0.02</v>
      </c>
      <c r="S48" s="99"/>
      <c r="T48" s="108"/>
      <c r="U48" s="108"/>
      <c r="V48" s="108"/>
      <c r="W48" s="108"/>
      <c r="X48" s="99"/>
      <c r="Y48" s="108"/>
      <c r="Z48" s="108"/>
      <c r="AA48" s="99">
        <v>0.5</v>
      </c>
      <c r="AB48" s="99">
        <v>0.5</v>
      </c>
      <c r="AC48" s="99"/>
      <c r="AD48" s="99"/>
      <c r="AE48" s="130" t="s">
        <v>632</v>
      </c>
      <c r="AF48" s="99">
        <v>0</v>
      </c>
      <c r="AG48" s="99">
        <f>+AF48+'Abril 2017'!AG52</f>
        <v>0</v>
      </c>
      <c r="AH48" s="142" t="s">
        <v>684</v>
      </c>
    </row>
    <row r="49" spans="2:34" ht="45" x14ac:dyDescent="0.25">
      <c r="B49" s="129" t="s">
        <v>64</v>
      </c>
      <c r="C49" s="129" t="s">
        <v>65</v>
      </c>
      <c r="D49" s="129" t="s">
        <v>66</v>
      </c>
      <c r="E49" s="129" t="s">
        <v>67</v>
      </c>
      <c r="F49" s="129" t="s">
        <v>75</v>
      </c>
      <c r="G49" s="129" t="s">
        <v>314</v>
      </c>
      <c r="H49" s="129" t="s">
        <v>81</v>
      </c>
      <c r="I49" s="129" t="s">
        <v>316</v>
      </c>
      <c r="J49" s="309"/>
      <c r="K49" s="101" t="s">
        <v>285</v>
      </c>
      <c r="L49" s="101" t="s">
        <v>276</v>
      </c>
      <c r="M49" s="129" t="s">
        <v>70</v>
      </c>
      <c r="N49" s="112">
        <v>42917</v>
      </c>
      <c r="O49" s="112">
        <v>43039</v>
      </c>
      <c r="P49" s="101" t="s">
        <v>88</v>
      </c>
      <c r="Q49" s="101" t="s">
        <v>88</v>
      </c>
      <c r="R49" s="108">
        <v>0.02</v>
      </c>
      <c r="S49" s="99"/>
      <c r="T49" s="108"/>
      <c r="U49" s="108"/>
      <c r="V49" s="108"/>
      <c r="W49" s="108"/>
      <c r="X49" s="99"/>
      <c r="Y49" s="108">
        <v>0.25</v>
      </c>
      <c r="Z49" s="108">
        <v>0.25</v>
      </c>
      <c r="AA49" s="99">
        <v>0.25</v>
      </c>
      <c r="AB49" s="99">
        <v>0.25</v>
      </c>
      <c r="AC49" s="99"/>
      <c r="AD49" s="99"/>
      <c r="AE49" s="130" t="s">
        <v>632</v>
      </c>
      <c r="AF49" s="99">
        <v>0</v>
      </c>
      <c r="AG49" s="99">
        <f>+AF49+'Abril 2017'!AG53</f>
        <v>0</v>
      </c>
      <c r="AH49" s="101"/>
    </row>
    <row r="50" spans="2:34" ht="45" x14ac:dyDescent="0.25">
      <c r="B50" s="129" t="s">
        <v>64</v>
      </c>
      <c r="C50" s="129" t="s">
        <v>65</v>
      </c>
      <c r="D50" s="129" t="s">
        <v>66</v>
      </c>
      <c r="E50" s="129" t="s">
        <v>67</v>
      </c>
      <c r="F50" s="129" t="s">
        <v>75</v>
      </c>
      <c r="G50" s="129" t="s">
        <v>314</v>
      </c>
      <c r="H50" s="129" t="s">
        <v>81</v>
      </c>
      <c r="I50" s="129" t="s">
        <v>316</v>
      </c>
      <c r="J50" s="308" t="s">
        <v>135</v>
      </c>
      <c r="K50" s="101" t="s">
        <v>286</v>
      </c>
      <c r="L50" s="101" t="s">
        <v>276</v>
      </c>
      <c r="M50" s="129" t="s">
        <v>70</v>
      </c>
      <c r="N50" s="112">
        <v>42887</v>
      </c>
      <c r="O50" s="112">
        <v>42947</v>
      </c>
      <c r="P50" s="101" t="s">
        <v>88</v>
      </c>
      <c r="Q50" s="101" t="s">
        <v>88</v>
      </c>
      <c r="R50" s="108">
        <v>0.02</v>
      </c>
      <c r="S50" s="99"/>
      <c r="T50" s="108"/>
      <c r="U50" s="108"/>
      <c r="V50" s="108"/>
      <c r="W50" s="108"/>
      <c r="X50" s="99">
        <v>0.5</v>
      </c>
      <c r="Y50" s="108">
        <v>0.5</v>
      </c>
      <c r="Z50" s="108"/>
      <c r="AA50" s="99"/>
      <c r="AB50" s="108"/>
      <c r="AC50" s="108"/>
      <c r="AD50" s="99"/>
      <c r="AE50" s="130" t="s">
        <v>632</v>
      </c>
      <c r="AF50" s="99">
        <v>0</v>
      </c>
      <c r="AG50" s="99">
        <f>+AF50+'Abril 2017'!AG54</f>
        <v>0</v>
      </c>
      <c r="AH50" s="101"/>
    </row>
    <row r="51" spans="2:34" ht="45" x14ac:dyDescent="0.25">
      <c r="B51" s="129" t="s">
        <v>64</v>
      </c>
      <c r="C51" s="129" t="s">
        <v>65</v>
      </c>
      <c r="D51" s="129" t="s">
        <v>66</v>
      </c>
      <c r="E51" s="129" t="s">
        <v>67</v>
      </c>
      <c r="F51" s="129" t="s">
        <v>75</v>
      </c>
      <c r="G51" s="129" t="s">
        <v>314</v>
      </c>
      <c r="H51" s="129" t="s">
        <v>81</v>
      </c>
      <c r="I51" s="129" t="s">
        <v>316</v>
      </c>
      <c r="J51" s="309"/>
      <c r="K51" s="101" t="s">
        <v>287</v>
      </c>
      <c r="L51" s="101" t="s">
        <v>288</v>
      </c>
      <c r="M51" s="129" t="s">
        <v>70</v>
      </c>
      <c r="N51" s="112">
        <v>42767</v>
      </c>
      <c r="O51" s="112">
        <v>43100</v>
      </c>
      <c r="P51" s="101" t="s">
        <v>88</v>
      </c>
      <c r="Q51" s="101" t="s">
        <v>88</v>
      </c>
      <c r="R51" s="108">
        <v>0.02</v>
      </c>
      <c r="S51" s="99"/>
      <c r="T51" s="108">
        <v>0.09</v>
      </c>
      <c r="U51" s="108">
        <v>0.09</v>
      </c>
      <c r="V51" s="108">
        <v>0.09</v>
      </c>
      <c r="W51" s="108">
        <v>0.09</v>
      </c>
      <c r="X51" s="99">
        <v>0.09</v>
      </c>
      <c r="Y51" s="108">
        <v>0.09</v>
      </c>
      <c r="Z51" s="108">
        <v>0.09</v>
      </c>
      <c r="AA51" s="99">
        <v>0.09</v>
      </c>
      <c r="AB51" s="108">
        <v>0.09</v>
      </c>
      <c r="AC51" s="108">
        <v>0.09</v>
      </c>
      <c r="AD51" s="99">
        <v>0.1</v>
      </c>
      <c r="AE51" s="130" t="s">
        <v>632</v>
      </c>
      <c r="AF51" s="99">
        <v>0</v>
      </c>
      <c r="AG51" s="99">
        <f>+AF51+'Abril 2017'!AG55</f>
        <v>0.09</v>
      </c>
      <c r="AH51" s="126" t="s">
        <v>654</v>
      </c>
    </row>
    <row r="52" spans="2:34" ht="45" x14ac:dyDescent="0.25">
      <c r="B52" s="129" t="s">
        <v>64</v>
      </c>
      <c r="C52" s="129" t="s">
        <v>65</v>
      </c>
      <c r="D52" s="129" t="s">
        <v>66</v>
      </c>
      <c r="E52" s="129" t="s">
        <v>67</v>
      </c>
      <c r="F52" s="129" t="s">
        <v>75</v>
      </c>
      <c r="G52" s="129" t="s">
        <v>314</v>
      </c>
      <c r="H52" s="129" t="s">
        <v>81</v>
      </c>
      <c r="I52" s="129" t="s">
        <v>316</v>
      </c>
      <c r="J52" s="309"/>
      <c r="K52" s="101" t="s">
        <v>289</v>
      </c>
      <c r="L52" s="101" t="s">
        <v>276</v>
      </c>
      <c r="M52" s="129" t="s">
        <v>70</v>
      </c>
      <c r="N52" s="112">
        <v>42736</v>
      </c>
      <c r="O52" s="112">
        <v>43100</v>
      </c>
      <c r="P52" s="101" t="s">
        <v>88</v>
      </c>
      <c r="Q52" s="101" t="s">
        <v>88</v>
      </c>
      <c r="R52" s="108">
        <v>0.02</v>
      </c>
      <c r="S52" s="99">
        <v>0.08</v>
      </c>
      <c r="T52" s="108">
        <v>0.08</v>
      </c>
      <c r="U52" s="108">
        <v>0.08</v>
      </c>
      <c r="V52" s="108">
        <v>0.08</v>
      </c>
      <c r="W52" s="108">
        <v>0.08</v>
      </c>
      <c r="X52" s="99">
        <v>0.08</v>
      </c>
      <c r="Y52" s="108">
        <v>0.08</v>
      </c>
      <c r="Z52" s="108">
        <v>0.08</v>
      </c>
      <c r="AA52" s="99">
        <v>0.08</v>
      </c>
      <c r="AB52" s="108">
        <v>0.08</v>
      </c>
      <c r="AC52" s="108">
        <v>0.08</v>
      </c>
      <c r="AD52" s="99">
        <v>0.12</v>
      </c>
      <c r="AE52" s="130" t="s">
        <v>632</v>
      </c>
      <c r="AF52" s="99">
        <v>0.08</v>
      </c>
      <c r="AG52" s="99">
        <f>+AF52+'Abril 2017'!AG56</f>
        <v>0.4</v>
      </c>
      <c r="AH52" s="101" t="s">
        <v>528</v>
      </c>
    </row>
    <row r="53" spans="2:34" ht="56.25" x14ac:dyDescent="0.25">
      <c r="B53" s="129" t="s">
        <v>64</v>
      </c>
      <c r="C53" s="129" t="s">
        <v>65</v>
      </c>
      <c r="D53" s="129" t="s">
        <v>66</v>
      </c>
      <c r="E53" s="129" t="s">
        <v>67</v>
      </c>
      <c r="F53" s="129" t="s">
        <v>75</v>
      </c>
      <c r="G53" s="129" t="s">
        <v>314</v>
      </c>
      <c r="H53" s="129" t="s">
        <v>81</v>
      </c>
      <c r="I53" s="129" t="s">
        <v>316</v>
      </c>
      <c r="J53" s="309"/>
      <c r="K53" s="101" t="s">
        <v>290</v>
      </c>
      <c r="L53" s="101" t="s">
        <v>291</v>
      </c>
      <c r="M53" s="129" t="s">
        <v>70</v>
      </c>
      <c r="N53" s="112">
        <v>42736</v>
      </c>
      <c r="O53" s="112">
        <v>43100</v>
      </c>
      <c r="P53" s="101" t="s">
        <v>88</v>
      </c>
      <c r="Q53" s="101" t="s">
        <v>88</v>
      </c>
      <c r="R53" s="108">
        <v>0.02</v>
      </c>
      <c r="S53" s="99">
        <v>0.3</v>
      </c>
      <c r="T53" s="108">
        <v>0.03</v>
      </c>
      <c r="U53" s="108">
        <v>0.03</v>
      </c>
      <c r="V53" s="108">
        <v>0.03</v>
      </c>
      <c r="W53" s="108">
        <v>0.4</v>
      </c>
      <c r="X53" s="99">
        <v>0.03</v>
      </c>
      <c r="Y53" s="108">
        <v>0.03</v>
      </c>
      <c r="Z53" s="108">
        <v>0.03</v>
      </c>
      <c r="AA53" s="99">
        <v>0.03</v>
      </c>
      <c r="AB53" s="108">
        <v>0.03</v>
      </c>
      <c r="AC53" s="108">
        <v>0.03</v>
      </c>
      <c r="AD53" s="99">
        <v>0.03</v>
      </c>
      <c r="AE53" s="130" t="s">
        <v>632</v>
      </c>
      <c r="AF53" s="99">
        <v>0.4</v>
      </c>
      <c r="AG53" s="99">
        <f>+AF53+'Abril 2017'!AG57</f>
        <v>0.79</v>
      </c>
      <c r="AH53" s="101" t="s">
        <v>655</v>
      </c>
    </row>
    <row r="54" spans="2:34" ht="45" x14ac:dyDescent="0.25">
      <c r="B54" s="129" t="s">
        <v>64</v>
      </c>
      <c r="C54" s="129" t="s">
        <v>65</v>
      </c>
      <c r="D54" s="129" t="s">
        <v>66</v>
      </c>
      <c r="E54" s="129" t="s">
        <v>67</v>
      </c>
      <c r="F54" s="129" t="s">
        <v>75</v>
      </c>
      <c r="G54" s="129" t="s">
        <v>314</v>
      </c>
      <c r="H54" s="129" t="s">
        <v>81</v>
      </c>
      <c r="I54" s="129" t="s">
        <v>316</v>
      </c>
      <c r="J54" s="309"/>
      <c r="K54" s="101" t="s">
        <v>292</v>
      </c>
      <c r="L54" s="101" t="s">
        <v>293</v>
      </c>
      <c r="M54" s="129" t="s">
        <v>70</v>
      </c>
      <c r="N54" s="112">
        <v>42736</v>
      </c>
      <c r="O54" s="112">
        <v>42855</v>
      </c>
      <c r="P54" s="101" t="s">
        <v>88</v>
      </c>
      <c r="Q54" s="101" t="s">
        <v>88</v>
      </c>
      <c r="R54" s="108">
        <v>0.03</v>
      </c>
      <c r="S54" s="99">
        <v>0.25</v>
      </c>
      <c r="T54" s="108">
        <v>0.25</v>
      </c>
      <c r="U54" s="108">
        <v>0.25</v>
      </c>
      <c r="V54" s="108">
        <v>0.25</v>
      </c>
      <c r="W54" s="108"/>
      <c r="X54" s="99"/>
      <c r="Y54" s="108"/>
      <c r="Z54" s="108"/>
      <c r="AA54" s="99"/>
      <c r="AB54" s="108"/>
      <c r="AC54" s="108"/>
      <c r="AD54" s="99"/>
      <c r="AE54" s="130" t="s">
        <v>632</v>
      </c>
      <c r="AF54" s="99">
        <v>0</v>
      </c>
      <c r="AG54" s="99">
        <f>+AF54+'Abril 2017'!AG58</f>
        <v>1</v>
      </c>
      <c r="AH54" s="126" t="s">
        <v>656</v>
      </c>
    </row>
    <row r="55" spans="2:34" ht="45" x14ac:dyDescent="0.25">
      <c r="B55" s="129" t="s">
        <v>64</v>
      </c>
      <c r="C55" s="129" t="s">
        <v>65</v>
      </c>
      <c r="D55" s="129" t="s">
        <v>66</v>
      </c>
      <c r="E55" s="129" t="s">
        <v>67</v>
      </c>
      <c r="F55" s="129" t="s">
        <v>75</v>
      </c>
      <c r="G55" s="129" t="s">
        <v>314</v>
      </c>
      <c r="H55" s="129" t="s">
        <v>81</v>
      </c>
      <c r="I55" s="129" t="s">
        <v>316</v>
      </c>
      <c r="J55" s="309"/>
      <c r="K55" s="101" t="s">
        <v>294</v>
      </c>
      <c r="L55" s="101" t="s">
        <v>295</v>
      </c>
      <c r="M55" s="129" t="s">
        <v>70</v>
      </c>
      <c r="N55" s="112">
        <v>42736</v>
      </c>
      <c r="O55" s="112">
        <v>42794</v>
      </c>
      <c r="P55" s="101" t="s">
        <v>88</v>
      </c>
      <c r="Q55" s="101" t="s">
        <v>88</v>
      </c>
      <c r="R55" s="108">
        <v>0.02</v>
      </c>
      <c r="S55" s="99">
        <v>1</v>
      </c>
      <c r="T55" s="108"/>
      <c r="U55" s="108"/>
      <c r="V55" s="108"/>
      <c r="W55" s="108"/>
      <c r="X55" s="99"/>
      <c r="Y55" s="108"/>
      <c r="Z55" s="108"/>
      <c r="AA55" s="99"/>
      <c r="AB55" s="108"/>
      <c r="AC55" s="108"/>
      <c r="AD55" s="99"/>
      <c r="AE55" s="130" t="s">
        <v>632</v>
      </c>
      <c r="AF55" s="99">
        <v>0</v>
      </c>
      <c r="AG55" s="99">
        <f>+AF55+'Abril 2017'!AG59</f>
        <v>1</v>
      </c>
      <c r="AH55" s="142" t="s">
        <v>685</v>
      </c>
    </row>
    <row r="56" spans="2:34" ht="45" x14ac:dyDescent="0.25">
      <c r="B56" s="129" t="s">
        <v>64</v>
      </c>
      <c r="C56" s="129" t="s">
        <v>65</v>
      </c>
      <c r="D56" s="129" t="s">
        <v>66</v>
      </c>
      <c r="E56" s="129" t="s">
        <v>67</v>
      </c>
      <c r="F56" s="129" t="s">
        <v>75</v>
      </c>
      <c r="G56" s="129" t="s">
        <v>314</v>
      </c>
      <c r="H56" s="129" t="s">
        <v>81</v>
      </c>
      <c r="I56" s="129" t="s">
        <v>316</v>
      </c>
      <c r="J56" s="309"/>
      <c r="K56" s="101" t="s">
        <v>296</v>
      </c>
      <c r="L56" s="101" t="s">
        <v>295</v>
      </c>
      <c r="M56" s="129" t="s">
        <v>70</v>
      </c>
      <c r="N56" s="112">
        <v>42917</v>
      </c>
      <c r="O56" s="112">
        <v>42947</v>
      </c>
      <c r="P56" s="101" t="s">
        <v>88</v>
      </c>
      <c r="Q56" s="101" t="s">
        <v>88</v>
      </c>
      <c r="R56" s="108">
        <v>0.02</v>
      </c>
      <c r="S56" s="99"/>
      <c r="T56" s="108"/>
      <c r="U56" s="108"/>
      <c r="V56" s="108"/>
      <c r="W56" s="108"/>
      <c r="X56" s="99"/>
      <c r="Y56" s="108">
        <v>1</v>
      </c>
      <c r="Z56" s="108"/>
      <c r="AA56" s="99"/>
      <c r="AB56" s="108"/>
      <c r="AC56" s="108"/>
      <c r="AD56" s="99"/>
      <c r="AE56" s="130" t="s">
        <v>632</v>
      </c>
      <c r="AF56" s="99">
        <v>0</v>
      </c>
      <c r="AG56" s="99">
        <f>+AF56+'Abril 2017'!AG60</f>
        <v>0</v>
      </c>
      <c r="AH56" s="142" t="s">
        <v>684</v>
      </c>
    </row>
    <row r="57" spans="2:34" ht="45" x14ac:dyDescent="0.25">
      <c r="B57" s="129" t="s">
        <v>64</v>
      </c>
      <c r="C57" s="129" t="s">
        <v>65</v>
      </c>
      <c r="D57" s="129" t="s">
        <v>66</v>
      </c>
      <c r="E57" s="129" t="s">
        <v>67</v>
      </c>
      <c r="F57" s="129" t="s">
        <v>75</v>
      </c>
      <c r="G57" s="129" t="s">
        <v>314</v>
      </c>
      <c r="H57" s="129" t="s">
        <v>81</v>
      </c>
      <c r="I57" s="129" t="s">
        <v>316</v>
      </c>
      <c r="J57" s="309"/>
      <c r="K57" s="101" t="s">
        <v>297</v>
      </c>
      <c r="L57" s="101" t="s">
        <v>298</v>
      </c>
      <c r="M57" s="129" t="s">
        <v>70</v>
      </c>
      <c r="N57" s="112">
        <v>42948</v>
      </c>
      <c r="O57" s="112">
        <v>43039</v>
      </c>
      <c r="P57" s="101" t="s">
        <v>88</v>
      </c>
      <c r="Q57" s="101" t="s">
        <v>88</v>
      </c>
      <c r="R57" s="108">
        <v>0.02</v>
      </c>
      <c r="S57" s="99"/>
      <c r="T57" s="108"/>
      <c r="U57" s="108"/>
      <c r="V57" s="108"/>
      <c r="W57" s="108"/>
      <c r="X57" s="99"/>
      <c r="Y57" s="108"/>
      <c r="Z57" s="108">
        <v>0.75</v>
      </c>
      <c r="AA57" s="99"/>
      <c r="AB57" s="108">
        <v>0.25</v>
      </c>
      <c r="AC57" s="108"/>
      <c r="AD57" s="99"/>
      <c r="AE57" s="130" t="s">
        <v>632</v>
      </c>
      <c r="AF57" s="99">
        <v>0</v>
      </c>
      <c r="AG57" s="99">
        <f>+AF57+'Abril 2017'!AG61</f>
        <v>0</v>
      </c>
      <c r="AH57" s="101"/>
    </row>
    <row r="58" spans="2:34" ht="45" x14ac:dyDescent="0.25">
      <c r="B58" s="129" t="s">
        <v>64</v>
      </c>
      <c r="C58" s="129" t="s">
        <v>65</v>
      </c>
      <c r="D58" s="129" t="s">
        <v>66</v>
      </c>
      <c r="E58" s="129" t="s">
        <v>67</v>
      </c>
      <c r="F58" s="129" t="s">
        <v>75</v>
      </c>
      <c r="G58" s="129" t="s">
        <v>314</v>
      </c>
      <c r="H58" s="129" t="s">
        <v>81</v>
      </c>
      <c r="I58" s="129" t="s">
        <v>316</v>
      </c>
      <c r="J58" s="309"/>
      <c r="K58" s="101" t="s">
        <v>299</v>
      </c>
      <c r="L58" s="101" t="s">
        <v>276</v>
      </c>
      <c r="M58" s="129" t="s">
        <v>70</v>
      </c>
      <c r="N58" s="112">
        <v>42917</v>
      </c>
      <c r="O58" s="112">
        <v>43069</v>
      </c>
      <c r="P58" s="101" t="s">
        <v>53</v>
      </c>
      <c r="Q58" s="101" t="s">
        <v>88</v>
      </c>
      <c r="R58" s="108">
        <v>0.02</v>
      </c>
      <c r="S58" s="99"/>
      <c r="T58" s="108"/>
      <c r="U58" s="108"/>
      <c r="V58" s="108"/>
      <c r="W58" s="108"/>
      <c r="X58" s="99"/>
      <c r="Y58" s="108">
        <v>0.5</v>
      </c>
      <c r="Z58" s="108"/>
      <c r="AA58" s="99"/>
      <c r="AB58" s="108"/>
      <c r="AC58" s="108">
        <v>0.5</v>
      </c>
      <c r="AD58" s="99"/>
      <c r="AE58" s="130" t="s">
        <v>632</v>
      </c>
      <c r="AF58" s="99">
        <v>0</v>
      </c>
      <c r="AG58" s="99">
        <f>+AF58+'Abril 2017'!AG62</f>
        <v>0</v>
      </c>
      <c r="AH58" s="142" t="s">
        <v>687</v>
      </c>
    </row>
    <row r="59" spans="2:34" ht="45" x14ac:dyDescent="0.25">
      <c r="B59" s="129" t="s">
        <v>64</v>
      </c>
      <c r="C59" s="129" t="s">
        <v>65</v>
      </c>
      <c r="D59" s="129" t="s">
        <v>66</v>
      </c>
      <c r="E59" s="129" t="s">
        <v>67</v>
      </c>
      <c r="F59" s="129" t="s">
        <v>75</v>
      </c>
      <c r="G59" s="129" t="s">
        <v>314</v>
      </c>
      <c r="H59" s="129" t="s">
        <v>81</v>
      </c>
      <c r="I59" s="129" t="s">
        <v>316</v>
      </c>
      <c r="J59" s="128" t="s">
        <v>136</v>
      </c>
      <c r="K59" s="101" t="s">
        <v>300</v>
      </c>
      <c r="L59" s="101" t="s">
        <v>301</v>
      </c>
      <c r="M59" s="129" t="s">
        <v>70</v>
      </c>
      <c r="N59" s="112">
        <v>42795</v>
      </c>
      <c r="O59" s="112">
        <v>43100</v>
      </c>
      <c r="P59" s="101" t="s">
        <v>88</v>
      </c>
      <c r="Q59" s="101" t="s">
        <v>88</v>
      </c>
      <c r="R59" s="108">
        <v>0.02</v>
      </c>
      <c r="S59" s="99"/>
      <c r="T59" s="108"/>
      <c r="U59" s="108">
        <v>0.25</v>
      </c>
      <c r="V59" s="108"/>
      <c r="W59" s="108"/>
      <c r="X59" s="99">
        <v>0.25</v>
      </c>
      <c r="Y59" s="108"/>
      <c r="Z59" s="108"/>
      <c r="AA59" s="99">
        <v>0.25</v>
      </c>
      <c r="AB59" s="108"/>
      <c r="AC59" s="108"/>
      <c r="AD59" s="99">
        <v>0.25</v>
      </c>
      <c r="AE59" s="130" t="s">
        <v>632</v>
      </c>
      <c r="AF59" s="99">
        <v>0</v>
      </c>
      <c r="AG59" s="99">
        <f>+AF59+'Abril 2017'!AG63</f>
        <v>0.25</v>
      </c>
      <c r="AH59" s="142" t="s">
        <v>688</v>
      </c>
    </row>
    <row r="60" spans="2:34" s="118" customFormat="1" ht="191.25" x14ac:dyDescent="0.25">
      <c r="B60" s="113" t="s">
        <v>64</v>
      </c>
      <c r="C60" s="113" t="s">
        <v>65</v>
      </c>
      <c r="D60" s="113" t="s">
        <v>66</v>
      </c>
      <c r="E60" s="113" t="s">
        <v>67</v>
      </c>
      <c r="F60" s="113" t="s">
        <v>74</v>
      </c>
      <c r="G60" s="113" t="s">
        <v>314</v>
      </c>
      <c r="H60" s="113" t="s">
        <v>81</v>
      </c>
      <c r="I60" s="113" t="s">
        <v>319</v>
      </c>
      <c r="J60" s="113" t="s">
        <v>175</v>
      </c>
      <c r="K60" s="114" t="s">
        <v>406</v>
      </c>
      <c r="L60" s="114" t="s">
        <v>176</v>
      </c>
      <c r="M60" s="113" t="s">
        <v>53</v>
      </c>
      <c r="N60" s="115">
        <v>42857</v>
      </c>
      <c r="O60" s="115">
        <v>43100</v>
      </c>
      <c r="P60" s="114" t="s">
        <v>177</v>
      </c>
      <c r="Q60" s="114" t="s">
        <v>407</v>
      </c>
      <c r="R60" s="116">
        <v>0.02</v>
      </c>
      <c r="S60" s="117"/>
      <c r="T60" s="116"/>
      <c r="U60" s="116"/>
      <c r="V60" s="116"/>
      <c r="W60" s="116">
        <v>0.2</v>
      </c>
      <c r="X60" s="117"/>
      <c r="Y60" s="116">
        <v>0.2</v>
      </c>
      <c r="Z60" s="116"/>
      <c r="AA60" s="117">
        <v>0.2</v>
      </c>
      <c r="AB60" s="116"/>
      <c r="AC60" s="116">
        <v>0.2</v>
      </c>
      <c r="AD60" s="117">
        <v>0.2</v>
      </c>
      <c r="AE60" s="141" t="s">
        <v>632</v>
      </c>
      <c r="AF60" s="99">
        <v>0.2</v>
      </c>
      <c r="AG60" s="99">
        <f>+AF60+'Abril 2017'!AG64</f>
        <v>0.2</v>
      </c>
      <c r="AH60" s="144" t="s">
        <v>694</v>
      </c>
    </row>
    <row r="61" spans="2:34" s="118" customFormat="1" ht="67.5" x14ac:dyDescent="0.25">
      <c r="B61" s="113" t="s">
        <v>64</v>
      </c>
      <c r="C61" s="113" t="s">
        <v>65</v>
      </c>
      <c r="D61" s="113" t="s">
        <v>66</v>
      </c>
      <c r="E61" s="113" t="s">
        <v>67</v>
      </c>
      <c r="F61" s="113" t="s">
        <v>68</v>
      </c>
      <c r="G61" s="113" t="s">
        <v>314</v>
      </c>
      <c r="H61" s="113" t="s">
        <v>81</v>
      </c>
      <c r="I61" s="113" t="s">
        <v>319</v>
      </c>
      <c r="J61" s="113" t="s">
        <v>178</v>
      </c>
      <c r="K61" s="114" t="s">
        <v>179</v>
      </c>
      <c r="L61" s="114" t="s">
        <v>408</v>
      </c>
      <c r="M61" s="113" t="s">
        <v>53</v>
      </c>
      <c r="N61" s="115">
        <v>42781</v>
      </c>
      <c r="O61" s="115">
        <v>43100</v>
      </c>
      <c r="P61" s="114" t="s">
        <v>177</v>
      </c>
      <c r="Q61" s="114" t="s">
        <v>180</v>
      </c>
      <c r="R61" s="116">
        <v>0.02</v>
      </c>
      <c r="S61" s="117"/>
      <c r="T61" s="116">
        <v>0.2</v>
      </c>
      <c r="U61" s="116"/>
      <c r="V61" s="116">
        <v>0.2</v>
      </c>
      <c r="W61" s="116"/>
      <c r="X61" s="117"/>
      <c r="Y61" s="116">
        <v>0.2</v>
      </c>
      <c r="Z61" s="116"/>
      <c r="AA61" s="117"/>
      <c r="AB61" s="116">
        <v>0.2</v>
      </c>
      <c r="AC61" s="116"/>
      <c r="AD61" s="117">
        <v>0.2</v>
      </c>
      <c r="AE61" s="141" t="s">
        <v>632</v>
      </c>
      <c r="AF61" s="99">
        <v>0.2</v>
      </c>
      <c r="AG61" s="99">
        <f>+AF61+'Abril 2017'!AG65</f>
        <v>0.4</v>
      </c>
      <c r="AH61" s="145" t="s">
        <v>695</v>
      </c>
    </row>
    <row r="62" spans="2:34" s="118" customFormat="1" ht="45" x14ac:dyDescent="0.25">
      <c r="B62" s="113" t="s">
        <v>64</v>
      </c>
      <c r="C62" s="113" t="s">
        <v>65</v>
      </c>
      <c r="D62" s="113" t="s">
        <v>66</v>
      </c>
      <c r="E62" s="113" t="s">
        <v>67</v>
      </c>
      <c r="F62" s="113" t="s">
        <v>68</v>
      </c>
      <c r="G62" s="113" t="s">
        <v>314</v>
      </c>
      <c r="H62" s="113" t="s">
        <v>81</v>
      </c>
      <c r="I62" s="113" t="s">
        <v>319</v>
      </c>
      <c r="J62" s="113" t="s">
        <v>181</v>
      </c>
      <c r="K62" s="114" t="s">
        <v>320</v>
      </c>
      <c r="L62" s="114" t="s">
        <v>408</v>
      </c>
      <c r="M62" s="113" t="s">
        <v>53</v>
      </c>
      <c r="N62" s="115">
        <v>42781</v>
      </c>
      <c r="O62" s="115">
        <v>43100</v>
      </c>
      <c r="P62" s="114" t="s">
        <v>177</v>
      </c>
      <c r="Q62" s="114" t="s">
        <v>180</v>
      </c>
      <c r="R62" s="116">
        <v>0.02</v>
      </c>
      <c r="S62" s="117"/>
      <c r="T62" s="116">
        <v>0.2</v>
      </c>
      <c r="U62" s="116"/>
      <c r="V62" s="116">
        <v>0.2</v>
      </c>
      <c r="W62" s="116"/>
      <c r="X62" s="117"/>
      <c r="Y62" s="116">
        <v>0.2</v>
      </c>
      <c r="Z62" s="116"/>
      <c r="AA62" s="117"/>
      <c r="AB62" s="116">
        <v>0.2</v>
      </c>
      <c r="AC62" s="116"/>
      <c r="AD62" s="117">
        <v>0.2</v>
      </c>
      <c r="AE62" s="141" t="s">
        <v>632</v>
      </c>
      <c r="AF62" s="99">
        <v>0</v>
      </c>
      <c r="AG62" s="99">
        <f>+'Abril 2017'!AG67+'Mayo 2017'!AF62</f>
        <v>0.4</v>
      </c>
      <c r="AH62" s="145" t="s">
        <v>696</v>
      </c>
    </row>
    <row r="63" spans="2:34" s="118" customFormat="1" ht="90" x14ac:dyDescent="0.25">
      <c r="B63" s="113" t="s">
        <v>64</v>
      </c>
      <c r="C63" s="113" t="s">
        <v>65</v>
      </c>
      <c r="D63" s="113" t="s">
        <v>66</v>
      </c>
      <c r="E63" s="113" t="s">
        <v>67</v>
      </c>
      <c r="F63" s="113" t="s">
        <v>74</v>
      </c>
      <c r="G63" s="113" t="s">
        <v>314</v>
      </c>
      <c r="H63" s="113" t="s">
        <v>81</v>
      </c>
      <c r="I63" s="113" t="s">
        <v>319</v>
      </c>
      <c r="J63" s="113" t="s">
        <v>182</v>
      </c>
      <c r="K63" s="114" t="s">
        <v>183</v>
      </c>
      <c r="L63" s="114" t="s">
        <v>409</v>
      </c>
      <c r="M63" s="113" t="s">
        <v>53</v>
      </c>
      <c r="N63" s="115">
        <v>42795</v>
      </c>
      <c r="O63" s="115">
        <v>42978</v>
      </c>
      <c r="P63" s="114" t="s">
        <v>71</v>
      </c>
      <c r="Q63" s="114" t="s">
        <v>180</v>
      </c>
      <c r="R63" s="116">
        <v>0.01</v>
      </c>
      <c r="S63" s="117"/>
      <c r="T63" s="116"/>
      <c r="U63" s="116">
        <v>0.2</v>
      </c>
      <c r="V63" s="116"/>
      <c r="W63" s="116">
        <v>0.3</v>
      </c>
      <c r="X63" s="117"/>
      <c r="Y63" s="116">
        <v>0.3</v>
      </c>
      <c r="Z63" s="116">
        <v>0.2</v>
      </c>
      <c r="AA63" s="117"/>
      <c r="AB63" s="116"/>
      <c r="AC63" s="116"/>
      <c r="AD63" s="117"/>
      <c r="AE63" s="141" t="s">
        <v>632</v>
      </c>
      <c r="AF63" s="99">
        <v>0.15</v>
      </c>
      <c r="AG63" s="99">
        <f>+AF63+'Abril 2017'!AG67</f>
        <v>0.55000000000000004</v>
      </c>
      <c r="AH63" s="145" t="s">
        <v>697</v>
      </c>
    </row>
    <row r="64" spans="2:34" s="118" customFormat="1" ht="135" x14ac:dyDescent="0.25">
      <c r="B64" s="113" t="s">
        <v>64</v>
      </c>
      <c r="C64" s="113" t="s">
        <v>65</v>
      </c>
      <c r="D64" s="113" t="s">
        <v>66</v>
      </c>
      <c r="E64" s="113" t="s">
        <v>67</v>
      </c>
      <c r="F64" s="113" t="s">
        <v>68</v>
      </c>
      <c r="G64" s="113" t="s">
        <v>314</v>
      </c>
      <c r="H64" s="113" t="s">
        <v>81</v>
      </c>
      <c r="I64" s="113" t="s">
        <v>321</v>
      </c>
      <c r="J64" s="119" t="s">
        <v>184</v>
      </c>
      <c r="K64" s="114" t="s">
        <v>185</v>
      </c>
      <c r="L64" s="114" t="s">
        <v>186</v>
      </c>
      <c r="M64" s="113" t="s">
        <v>53</v>
      </c>
      <c r="N64" s="115">
        <v>42857</v>
      </c>
      <c r="O64" s="115">
        <v>43100</v>
      </c>
      <c r="P64" s="114" t="s">
        <v>88</v>
      </c>
      <c r="Q64" s="114" t="s">
        <v>88</v>
      </c>
      <c r="R64" s="116">
        <v>0.01</v>
      </c>
      <c r="S64" s="117"/>
      <c r="T64" s="116"/>
      <c r="U64" s="116">
        <v>0.1</v>
      </c>
      <c r="V64" s="116">
        <v>0.1</v>
      </c>
      <c r="W64" s="116">
        <v>0.1</v>
      </c>
      <c r="X64" s="117">
        <v>0.1</v>
      </c>
      <c r="Y64" s="116">
        <v>0.1</v>
      </c>
      <c r="Z64" s="116">
        <v>0.1</v>
      </c>
      <c r="AA64" s="117">
        <v>0.1</v>
      </c>
      <c r="AB64" s="116">
        <v>0.1</v>
      </c>
      <c r="AC64" s="116">
        <v>0.1</v>
      </c>
      <c r="AD64" s="117">
        <v>0.1</v>
      </c>
      <c r="AE64" s="141" t="s">
        <v>632</v>
      </c>
      <c r="AF64" s="117">
        <v>0.1</v>
      </c>
      <c r="AG64" s="99">
        <f>+AF64+'Abril 2017'!AG68</f>
        <v>0.31000000000000005</v>
      </c>
      <c r="AH64" s="148" t="s">
        <v>698</v>
      </c>
    </row>
    <row r="65" spans="2:34" s="118" customFormat="1" ht="112.5" x14ac:dyDescent="0.25">
      <c r="B65" s="113" t="s">
        <v>64</v>
      </c>
      <c r="C65" s="113" t="s">
        <v>65</v>
      </c>
      <c r="D65" s="113" t="s">
        <v>66</v>
      </c>
      <c r="E65" s="113" t="s">
        <v>67</v>
      </c>
      <c r="F65" s="113" t="s">
        <v>68</v>
      </c>
      <c r="G65" s="113" t="s">
        <v>314</v>
      </c>
      <c r="H65" s="113" t="s">
        <v>81</v>
      </c>
      <c r="I65" s="113" t="s">
        <v>321</v>
      </c>
      <c r="J65" s="119" t="s">
        <v>184</v>
      </c>
      <c r="K65" s="114" t="s">
        <v>187</v>
      </c>
      <c r="L65" s="114" t="s">
        <v>188</v>
      </c>
      <c r="M65" s="113" t="s">
        <v>53</v>
      </c>
      <c r="N65" s="115">
        <v>42857</v>
      </c>
      <c r="O65" s="115">
        <v>43100</v>
      </c>
      <c r="P65" s="114" t="s">
        <v>189</v>
      </c>
      <c r="Q65" s="114" t="s">
        <v>88</v>
      </c>
      <c r="R65" s="116">
        <v>0.01</v>
      </c>
      <c r="S65" s="117"/>
      <c r="T65" s="116"/>
      <c r="U65" s="116"/>
      <c r="V65" s="116"/>
      <c r="W65" s="116">
        <v>0.05</v>
      </c>
      <c r="X65" s="117">
        <v>0.08</v>
      </c>
      <c r="Y65" s="116">
        <v>0.1</v>
      </c>
      <c r="Z65" s="116">
        <v>0.14299999999999999</v>
      </c>
      <c r="AA65" s="117">
        <v>0.14599999999999999</v>
      </c>
      <c r="AB65" s="116">
        <v>0.183</v>
      </c>
      <c r="AC65" s="116">
        <v>0.193</v>
      </c>
      <c r="AD65" s="117">
        <v>0.1</v>
      </c>
      <c r="AE65" s="141" t="s">
        <v>632</v>
      </c>
      <c r="AF65" s="117">
        <v>0.1</v>
      </c>
      <c r="AG65" s="99">
        <f>+AF65+'Abril 2017'!AG69</f>
        <v>0.26</v>
      </c>
      <c r="AH65" s="148" t="s">
        <v>699</v>
      </c>
    </row>
    <row r="66" spans="2:34" s="118" customFormat="1" ht="45" x14ac:dyDescent="0.25">
      <c r="B66" s="113" t="s">
        <v>64</v>
      </c>
      <c r="C66" s="113" t="s">
        <v>65</v>
      </c>
      <c r="D66" s="113" t="s">
        <v>66</v>
      </c>
      <c r="E66" s="113" t="s">
        <v>67</v>
      </c>
      <c r="F66" s="113" t="s">
        <v>68</v>
      </c>
      <c r="G66" s="113" t="s">
        <v>314</v>
      </c>
      <c r="H66" s="113" t="s">
        <v>81</v>
      </c>
      <c r="I66" s="113" t="s">
        <v>321</v>
      </c>
      <c r="J66" s="119" t="s">
        <v>190</v>
      </c>
      <c r="K66" s="114" t="s">
        <v>191</v>
      </c>
      <c r="L66" s="114" t="s">
        <v>192</v>
      </c>
      <c r="M66" s="113" t="s">
        <v>53</v>
      </c>
      <c r="N66" s="115">
        <v>42795</v>
      </c>
      <c r="O66" s="115">
        <v>42978</v>
      </c>
      <c r="P66" s="114" t="s">
        <v>88</v>
      </c>
      <c r="Q66" s="114" t="s">
        <v>88</v>
      </c>
      <c r="R66" s="116">
        <v>0.01</v>
      </c>
      <c r="S66" s="117"/>
      <c r="T66" s="116"/>
      <c r="U66" s="116">
        <v>0.05</v>
      </c>
      <c r="V66" s="116">
        <v>0.19</v>
      </c>
      <c r="W66" s="116"/>
      <c r="X66" s="117">
        <v>0.19</v>
      </c>
      <c r="Y66" s="116">
        <v>0.19</v>
      </c>
      <c r="Z66" s="116">
        <v>0.19</v>
      </c>
      <c r="AA66" s="117"/>
      <c r="AB66" s="116"/>
      <c r="AC66" s="116"/>
      <c r="AD66" s="117"/>
      <c r="AE66" s="141" t="s">
        <v>632</v>
      </c>
      <c r="AF66" s="117">
        <v>0.35</v>
      </c>
      <c r="AG66" s="99">
        <f>+AF66+'Abril 2017'!AG70</f>
        <v>1</v>
      </c>
      <c r="AH66" s="146" t="s">
        <v>592</v>
      </c>
    </row>
    <row r="67" spans="2:34" ht="45" x14ac:dyDescent="0.25">
      <c r="B67" s="129" t="s">
        <v>64</v>
      </c>
      <c r="C67" s="129" t="s">
        <v>65</v>
      </c>
      <c r="D67" s="129" t="s">
        <v>66</v>
      </c>
      <c r="E67" s="129" t="s">
        <v>67</v>
      </c>
      <c r="F67" s="129" t="s">
        <v>72</v>
      </c>
      <c r="G67" s="129" t="s">
        <v>314</v>
      </c>
      <c r="H67" s="129" t="s">
        <v>81</v>
      </c>
      <c r="I67" s="129" t="s">
        <v>316</v>
      </c>
      <c r="J67" s="106" t="s">
        <v>193</v>
      </c>
      <c r="K67" s="101" t="s">
        <v>194</v>
      </c>
      <c r="L67" s="101" t="s">
        <v>195</v>
      </c>
      <c r="M67" s="129" t="s">
        <v>53</v>
      </c>
      <c r="N67" s="112">
        <v>42758</v>
      </c>
      <c r="O67" s="112">
        <v>42825</v>
      </c>
      <c r="P67" s="101" t="s">
        <v>177</v>
      </c>
      <c r="Q67" s="101" t="s">
        <v>88</v>
      </c>
      <c r="R67" s="108">
        <v>0.03</v>
      </c>
      <c r="S67" s="99">
        <v>0.15</v>
      </c>
      <c r="T67" s="108">
        <v>0.45</v>
      </c>
      <c r="U67" s="108">
        <v>0.4</v>
      </c>
      <c r="V67" s="108"/>
      <c r="W67" s="108"/>
      <c r="X67" s="99"/>
      <c r="Y67" s="108"/>
      <c r="Z67" s="108"/>
      <c r="AA67" s="99"/>
      <c r="AB67" s="108"/>
      <c r="AC67" s="108"/>
      <c r="AD67" s="99"/>
      <c r="AE67" s="141" t="s">
        <v>632</v>
      </c>
      <c r="AF67" s="117"/>
      <c r="AG67" s="99">
        <f>+AF67+'Abril 2017'!AG71</f>
        <v>1</v>
      </c>
      <c r="AH67" s="147" t="s">
        <v>700</v>
      </c>
    </row>
    <row r="68" spans="2:34" ht="45" x14ac:dyDescent="0.25">
      <c r="B68" s="129" t="s">
        <v>64</v>
      </c>
      <c r="C68" s="129" t="s">
        <v>65</v>
      </c>
      <c r="D68" s="129" t="s">
        <v>66</v>
      </c>
      <c r="E68" s="129" t="s">
        <v>67</v>
      </c>
      <c r="F68" s="129" t="s">
        <v>72</v>
      </c>
      <c r="G68" s="129" t="s">
        <v>314</v>
      </c>
      <c r="H68" s="129" t="s">
        <v>81</v>
      </c>
      <c r="I68" s="129" t="s">
        <v>316</v>
      </c>
      <c r="J68" s="106" t="s">
        <v>196</v>
      </c>
      <c r="K68" s="101" t="s">
        <v>197</v>
      </c>
      <c r="L68" s="101" t="s">
        <v>198</v>
      </c>
      <c r="M68" s="129" t="s">
        <v>53</v>
      </c>
      <c r="N68" s="112">
        <v>42826</v>
      </c>
      <c r="O68" s="112">
        <v>43100</v>
      </c>
      <c r="P68" s="101" t="s">
        <v>199</v>
      </c>
      <c r="Q68" s="101" t="s">
        <v>88</v>
      </c>
      <c r="R68" s="108">
        <v>0.03</v>
      </c>
      <c r="S68" s="99"/>
      <c r="T68" s="108"/>
      <c r="U68" s="108"/>
      <c r="V68" s="108">
        <v>0.05</v>
      </c>
      <c r="W68" s="108">
        <v>0.08</v>
      </c>
      <c r="X68" s="99">
        <v>0.12</v>
      </c>
      <c r="Y68" s="108">
        <v>0.12</v>
      </c>
      <c r="Z68" s="108">
        <v>0.12</v>
      </c>
      <c r="AA68" s="99">
        <v>0.12</v>
      </c>
      <c r="AB68" s="108">
        <v>0.13</v>
      </c>
      <c r="AC68" s="108">
        <v>0.14000000000000001</v>
      </c>
      <c r="AD68" s="99">
        <v>0.12</v>
      </c>
      <c r="AE68" s="141" t="s">
        <v>632</v>
      </c>
      <c r="AF68" s="117">
        <v>0.08</v>
      </c>
      <c r="AG68" s="99">
        <f>+AF68+'Abril 2017'!AG72</f>
        <v>0.13</v>
      </c>
      <c r="AH68" s="144" t="s">
        <v>701</v>
      </c>
    </row>
    <row r="69" spans="2:34" ht="45" x14ac:dyDescent="0.25">
      <c r="B69" s="129" t="s">
        <v>64</v>
      </c>
      <c r="C69" s="129" t="s">
        <v>65</v>
      </c>
      <c r="D69" s="129" t="s">
        <v>66</v>
      </c>
      <c r="E69" s="129" t="s">
        <v>67</v>
      </c>
      <c r="F69" s="129" t="s">
        <v>68</v>
      </c>
      <c r="G69" s="129" t="s">
        <v>314</v>
      </c>
      <c r="H69" s="129" t="s">
        <v>81</v>
      </c>
      <c r="I69" s="129" t="s">
        <v>316</v>
      </c>
      <c r="J69" s="106" t="s">
        <v>196</v>
      </c>
      <c r="K69" s="102" t="s">
        <v>708</v>
      </c>
      <c r="L69" s="101" t="s">
        <v>201</v>
      </c>
      <c r="M69" s="129" t="s">
        <v>53</v>
      </c>
      <c r="N69" s="112">
        <v>42795</v>
      </c>
      <c r="O69" s="112">
        <v>43069</v>
      </c>
      <c r="P69" s="101" t="s">
        <v>88</v>
      </c>
      <c r="Q69" s="101"/>
      <c r="R69" s="108">
        <v>0.01</v>
      </c>
      <c r="S69" s="99"/>
      <c r="T69" s="108"/>
      <c r="U69" s="108">
        <v>0.05</v>
      </c>
      <c r="V69" s="108">
        <v>0.06</v>
      </c>
      <c r="W69" s="108">
        <v>0.08</v>
      </c>
      <c r="X69" s="99">
        <v>0.12</v>
      </c>
      <c r="Y69" s="108"/>
      <c r="Z69" s="108">
        <v>0.12</v>
      </c>
      <c r="AA69" s="99">
        <v>0.15</v>
      </c>
      <c r="AB69" s="108">
        <v>0.17</v>
      </c>
      <c r="AC69" s="108">
        <v>0.25</v>
      </c>
      <c r="AD69" s="99"/>
      <c r="AE69" s="141" t="s">
        <v>632</v>
      </c>
      <c r="AF69" s="117">
        <v>0.08</v>
      </c>
      <c r="AG69" s="99">
        <f>+AF69+'Abril 2017'!AG73</f>
        <v>0.19</v>
      </c>
      <c r="AH69" s="144" t="s">
        <v>702</v>
      </c>
    </row>
    <row r="70" spans="2:34" ht="101.25" x14ac:dyDescent="0.25">
      <c r="B70" s="129" t="s">
        <v>64</v>
      </c>
      <c r="C70" s="129" t="s">
        <v>65</v>
      </c>
      <c r="D70" s="129" t="s">
        <v>66</v>
      </c>
      <c r="E70" s="129" t="s">
        <v>67</v>
      </c>
      <c r="F70" s="129" t="s">
        <v>74</v>
      </c>
      <c r="G70" s="129" t="s">
        <v>314</v>
      </c>
      <c r="H70" s="129" t="s">
        <v>81</v>
      </c>
      <c r="I70" s="129" t="s">
        <v>316</v>
      </c>
      <c r="J70" s="106" t="s">
        <v>202</v>
      </c>
      <c r="K70" s="101" t="s">
        <v>203</v>
      </c>
      <c r="L70" s="101" t="s">
        <v>204</v>
      </c>
      <c r="M70" s="129" t="s">
        <v>53</v>
      </c>
      <c r="N70" s="112">
        <v>42826</v>
      </c>
      <c r="O70" s="112">
        <v>43100</v>
      </c>
      <c r="P70" s="101" t="s">
        <v>189</v>
      </c>
      <c r="Q70" s="101" t="s">
        <v>88</v>
      </c>
      <c r="R70" s="108">
        <v>0.01</v>
      </c>
      <c r="S70" s="99"/>
      <c r="T70" s="108"/>
      <c r="U70" s="108"/>
      <c r="V70" s="108">
        <v>0.11</v>
      </c>
      <c r="W70" s="108">
        <v>0.11</v>
      </c>
      <c r="X70" s="99">
        <v>0.11</v>
      </c>
      <c r="Y70" s="108">
        <v>0.11</v>
      </c>
      <c r="Z70" s="108">
        <v>0.11</v>
      </c>
      <c r="AA70" s="99">
        <v>0.11</v>
      </c>
      <c r="AB70" s="108">
        <v>0.11</v>
      </c>
      <c r="AC70" s="108">
        <v>0.11</v>
      </c>
      <c r="AD70" s="99">
        <v>0.12</v>
      </c>
      <c r="AE70" s="141" t="s">
        <v>632</v>
      </c>
      <c r="AF70" s="117">
        <v>0.15</v>
      </c>
      <c r="AG70" s="99">
        <f>+AF70+'Abril 2017'!AG74</f>
        <v>0.28000000000000003</v>
      </c>
      <c r="AH70" s="144" t="s">
        <v>703</v>
      </c>
    </row>
    <row r="71" spans="2:34" ht="56.25" x14ac:dyDescent="0.25">
      <c r="B71" s="129" t="s">
        <v>64</v>
      </c>
      <c r="C71" s="129" t="s">
        <v>65</v>
      </c>
      <c r="D71" s="129" t="s">
        <v>66</v>
      </c>
      <c r="E71" s="129" t="s">
        <v>67</v>
      </c>
      <c r="F71" s="129" t="s">
        <v>74</v>
      </c>
      <c r="G71" s="129" t="s">
        <v>314</v>
      </c>
      <c r="H71" s="129" t="s">
        <v>81</v>
      </c>
      <c r="I71" s="129" t="s">
        <v>316</v>
      </c>
      <c r="J71" s="106" t="s">
        <v>202</v>
      </c>
      <c r="K71" s="101" t="s">
        <v>205</v>
      </c>
      <c r="L71" s="101" t="s">
        <v>201</v>
      </c>
      <c r="M71" s="129" t="s">
        <v>53</v>
      </c>
      <c r="N71" s="112">
        <v>42826</v>
      </c>
      <c r="O71" s="112">
        <v>42916</v>
      </c>
      <c r="P71" s="101"/>
      <c r="Q71" s="101"/>
      <c r="R71" s="108">
        <v>0.03</v>
      </c>
      <c r="S71" s="99"/>
      <c r="T71" s="108"/>
      <c r="U71" s="108"/>
      <c r="V71" s="108">
        <v>0.3</v>
      </c>
      <c r="W71" s="108">
        <v>0.3</v>
      </c>
      <c r="X71" s="99">
        <v>0.4</v>
      </c>
      <c r="Y71" s="108"/>
      <c r="Z71" s="108"/>
      <c r="AA71" s="99"/>
      <c r="AB71" s="108"/>
      <c r="AC71" s="108"/>
      <c r="AD71" s="99"/>
      <c r="AE71" s="141" t="s">
        <v>632</v>
      </c>
      <c r="AF71" s="117">
        <v>0.69</v>
      </c>
      <c r="AG71" s="99">
        <f>+AF71+'Abril 2017'!AG75</f>
        <v>1</v>
      </c>
      <c r="AH71" s="144" t="s">
        <v>704</v>
      </c>
    </row>
    <row r="72" spans="2:34" ht="45" x14ac:dyDescent="0.25">
      <c r="B72" s="129" t="s">
        <v>64</v>
      </c>
      <c r="C72" s="129" t="s">
        <v>65</v>
      </c>
      <c r="D72" s="129" t="s">
        <v>66</v>
      </c>
      <c r="E72" s="129" t="s">
        <v>67</v>
      </c>
      <c r="F72" s="129" t="s">
        <v>74</v>
      </c>
      <c r="G72" s="129" t="s">
        <v>314</v>
      </c>
      <c r="H72" s="129" t="s">
        <v>81</v>
      </c>
      <c r="I72" s="129" t="s">
        <v>316</v>
      </c>
      <c r="J72" s="106" t="s">
        <v>202</v>
      </c>
      <c r="K72" s="101" t="s">
        <v>206</v>
      </c>
      <c r="L72" s="101" t="s">
        <v>207</v>
      </c>
      <c r="M72" s="129" t="s">
        <v>53</v>
      </c>
      <c r="N72" s="112">
        <v>42917</v>
      </c>
      <c r="O72" s="112">
        <v>43100</v>
      </c>
      <c r="P72" s="101"/>
      <c r="Q72" s="101"/>
      <c r="R72" s="108">
        <v>0.02</v>
      </c>
      <c r="S72" s="99"/>
      <c r="T72" s="108"/>
      <c r="U72" s="108"/>
      <c r="V72" s="108"/>
      <c r="W72" s="108"/>
      <c r="X72" s="99"/>
      <c r="Y72" s="108">
        <v>0.16</v>
      </c>
      <c r="Z72" s="108">
        <v>0.17</v>
      </c>
      <c r="AA72" s="99">
        <v>0.16</v>
      </c>
      <c r="AB72" s="108">
        <v>0.17</v>
      </c>
      <c r="AC72" s="108">
        <v>0.17</v>
      </c>
      <c r="AD72" s="99">
        <v>0.17</v>
      </c>
      <c r="AE72" s="141" t="s">
        <v>632</v>
      </c>
      <c r="AF72" s="117">
        <v>0.98</v>
      </c>
      <c r="AG72" s="99">
        <f>+AF72+'Abril 2017'!AG76</f>
        <v>1</v>
      </c>
      <c r="AH72" s="144" t="s">
        <v>705</v>
      </c>
    </row>
    <row r="73" spans="2:34" ht="90" x14ac:dyDescent="0.25">
      <c r="B73" s="129" t="s">
        <v>64</v>
      </c>
      <c r="C73" s="129" t="s">
        <v>65</v>
      </c>
      <c r="D73" s="129" t="s">
        <v>66</v>
      </c>
      <c r="E73" s="129" t="s">
        <v>67</v>
      </c>
      <c r="F73" s="129" t="s">
        <v>68</v>
      </c>
      <c r="G73" s="129" t="s">
        <v>314</v>
      </c>
      <c r="H73" s="129" t="s">
        <v>81</v>
      </c>
      <c r="I73" s="130" t="s">
        <v>316</v>
      </c>
      <c r="J73" s="106" t="s">
        <v>208</v>
      </c>
      <c r="K73" s="101" t="s">
        <v>211</v>
      </c>
      <c r="L73" s="101" t="s">
        <v>209</v>
      </c>
      <c r="M73" s="129" t="s">
        <v>53</v>
      </c>
      <c r="N73" s="112">
        <v>42736</v>
      </c>
      <c r="O73" s="112">
        <v>43099</v>
      </c>
      <c r="P73" s="101" t="s">
        <v>212</v>
      </c>
      <c r="Q73" s="101" t="s">
        <v>88</v>
      </c>
      <c r="R73" s="108">
        <v>0.02</v>
      </c>
      <c r="S73" s="99">
        <v>0.08</v>
      </c>
      <c r="T73" s="108">
        <v>0.08</v>
      </c>
      <c r="U73" s="108">
        <v>0.08</v>
      </c>
      <c r="V73" s="108">
        <v>0.09</v>
      </c>
      <c r="W73" s="108">
        <v>0.08</v>
      </c>
      <c r="X73" s="99">
        <v>0.08</v>
      </c>
      <c r="Y73" s="108">
        <v>0.08</v>
      </c>
      <c r="Z73" s="108">
        <v>0.09</v>
      </c>
      <c r="AA73" s="99">
        <v>0.08</v>
      </c>
      <c r="AB73" s="108">
        <v>0.09</v>
      </c>
      <c r="AC73" s="108">
        <v>0.08</v>
      </c>
      <c r="AD73" s="99">
        <v>0.09</v>
      </c>
      <c r="AE73" s="141" t="s">
        <v>632</v>
      </c>
      <c r="AF73" s="116">
        <v>0.17</v>
      </c>
      <c r="AG73" s="99">
        <f>+AF73+'Abril 2017'!AG77</f>
        <v>0.91999999999999993</v>
      </c>
      <c r="AH73" s="144" t="s">
        <v>706</v>
      </c>
    </row>
    <row r="74" spans="2:34" ht="45" x14ac:dyDescent="0.25">
      <c r="B74" s="129" t="s">
        <v>64</v>
      </c>
      <c r="C74" s="129" t="s">
        <v>65</v>
      </c>
      <c r="D74" s="129" t="s">
        <v>66</v>
      </c>
      <c r="E74" s="129" t="s">
        <v>67</v>
      </c>
      <c r="F74" s="129" t="s">
        <v>68</v>
      </c>
      <c r="G74" s="129" t="s">
        <v>314</v>
      </c>
      <c r="H74" s="129" t="s">
        <v>81</v>
      </c>
      <c r="I74" s="130" t="s">
        <v>316</v>
      </c>
      <c r="J74" s="106" t="s">
        <v>208</v>
      </c>
      <c r="K74" s="101" t="s">
        <v>210</v>
      </c>
      <c r="L74" s="101"/>
      <c r="M74" s="129" t="s">
        <v>53</v>
      </c>
      <c r="N74" s="112">
        <v>42736</v>
      </c>
      <c r="O74" s="112">
        <v>42916</v>
      </c>
      <c r="P74" s="101" t="s">
        <v>177</v>
      </c>
      <c r="Q74" s="101"/>
      <c r="R74" s="108">
        <v>0.02</v>
      </c>
      <c r="S74" s="99">
        <v>0.17</v>
      </c>
      <c r="T74" s="108">
        <v>0.16</v>
      </c>
      <c r="U74" s="108">
        <v>0.17</v>
      </c>
      <c r="V74" s="108">
        <v>0.17</v>
      </c>
      <c r="W74" s="108">
        <v>0.16</v>
      </c>
      <c r="X74" s="99">
        <v>0.17</v>
      </c>
      <c r="Y74" s="108"/>
      <c r="Z74" s="108"/>
      <c r="AA74" s="99"/>
      <c r="AB74" s="108"/>
      <c r="AC74" s="108"/>
      <c r="AD74" s="99"/>
      <c r="AE74" s="141" t="s">
        <v>632</v>
      </c>
      <c r="AF74" s="116">
        <v>0.1</v>
      </c>
      <c r="AG74" s="99">
        <f>+AF74+'Abril 2017'!AG78</f>
        <v>0.77</v>
      </c>
      <c r="AH74" s="144" t="s">
        <v>707</v>
      </c>
    </row>
    <row r="75" spans="2:34" ht="112.5" x14ac:dyDescent="0.2">
      <c r="B75" s="129" t="s">
        <v>64</v>
      </c>
      <c r="C75" s="129" t="s">
        <v>65</v>
      </c>
      <c r="D75" s="129" t="s">
        <v>66</v>
      </c>
      <c r="E75" s="129" t="s">
        <v>67</v>
      </c>
      <c r="F75" s="129" t="s">
        <v>68</v>
      </c>
      <c r="G75" s="129" t="s">
        <v>314</v>
      </c>
      <c r="H75" s="129" t="s">
        <v>81</v>
      </c>
      <c r="I75" s="129" t="s">
        <v>678</v>
      </c>
      <c r="J75" s="120" t="s">
        <v>433</v>
      </c>
      <c r="K75" s="102" t="s">
        <v>341</v>
      </c>
      <c r="L75" s="102" t="s">
        <v>342</v>
      </c>
      <c r="M75" s="106" t="s">
        <v>45</v>
      </c>
      <c r="N75" s="107" t="s">
        <v>343</v>
      </c>
      <c r="O75" s="107" t="s">
        <v>344</v>
      </c>
      <c r="P75" s="102" t="s">
        <v>345</v>
      </c>
      <c r="Q75" s="102" t="s">
        <v>478</v>
      </c>
      <c r="R75" s="108">
        <v>0.03</v>
      </c>
      <c r="S75" s="99"/>
      <c r="T75" s="108"/>
      <c r="U75" s="108"/>
      <c r="V75" s="108">
        <v>0.2</v>
      </c>
      <c r="W75" s="108"/>
      <c r="X75" s="99"/>
      <c r="Y75" s="108">
        <v>0.2</v>
      </c>
      <c r="Z75" s="108"/>
      <c r="AA75" s="99"/>
      <c r="AB75" s="108"/>
      <c r="AC75" s="108"/>
      <c r="AD75" s="99">
        <v>0.6</v>
      </c>
      <c r="AE75" s="141" t="s">
        <v>632</v>
      </c>
      <c r="AF75" s="99">
        <v>0.1</v>
      </c>
      <c r="AG75" s="99">
        <f>+AF75+'Abril 2017'!AG79</f>
        <v>0.2</v>
      </c>
      <c r="AH75" s="135" t="s">
        <v>649</v>
      </c>
    </row>
    <row r="76" spans="2:34" ht="123.75" x14ac:dyDescent="0.25">
      <c r="B76" s="129" t="s">
        <v>64</v>
      </c>
      <c r="C76" s="129" t="s">
        <v>65</v>
      </c>
      <c r="D76" s="129" t="s">
        <v>66</v>
      </c>
      <c r="E76" s="129" t="s">
        <v>67</v>
      </c>
      <c r="F76" s="129" t="s">
        <v>68</v>
      </c>
      <c r="G76" s="129" t="s">
        <v>314</v>
      </c>
      <c r="H76" s="129" t="s">
        <v>81</v>
      </c>
      <c r="I76" s="130" t="s">
        <v>678</v>
      </c>
      <c r="J76" s="294" t="s">
        <v>348</v>
      </c>
      <c r="K76" s="102" t="s">
        <v>349</v>
      </c>
      <c r="L76" s="102" t="s">
        <v>350</v>
      </c>
      <c r="M76" s="129" t="s">
        <v>45</v>
      </c>
      <c r="N76" s="112">
        <v>42801</v>
      </c>
      <c r="O76" s="112">
        <v>43100</v>
      </c>
      <c r="P76" s="101" t="s">
        <v>177</v>
      </c>
      <c r="Q76" s="101" t="s">
        <v>88</v>
      </c>
      <c r="R76" s="108">
        <v>0.03</v>
      </c>
      <c r="S76" s="99"/>
      <c r="T76" s="108"/>
      <c r="U76" s="108">
        <v>0.1</v>
      </c>
      <c r="V76" s="108">
        <v>0.1</v>
      </c>
      <c r="W76" s="108">
        <v>0.1</v>
      </c>
      <c r="X76" s="99">
        <v>0.1</v>
      </c>
      <c r="Y76" s="108">
        <v>0.1</v>
      </c>
      <c r="Z76" s="108">
        <v>0.1</v>
      </c>
      <c r="AA76" s="99">
        <v>0.1</v>
      </c>
      <c r="AB76" s="108">
        <v>0.1</v>
      </c>
      <c r="AC76" s="108">
        <v>0.1</v>
      </c>
      <c r="AD76" s="99">
        <v>0.1</v>
      </c>
      <c r="AE76" s="141" t="s">
        <v>632</v>
      </c>
      <c r="AF76" s="99">
        <v>0.1</v>
      </c>
      <c r="AG76" s="99">
        <f>+AF76+'Abril 2017'!AG80</f>
        <v>0.30000000000000004</v>
      </c>
      <c r="AH76" s="136" t="s">
        <v>650</v>
      </c>
    </row>
    <row r="77" spans="2:34" ht="135" x14ac:dyDescent="0.25">
      <c r="B77" s="129" t="s">
        <v>64</v>
      </c>
      <c r="C77" s="129" t="s">
        <v>65</v>
      </c>
      <c r="D77" s="129" t="s">
        <v>66</v>
      </c>
      <c r="E77" s="129" t="s">
        <v>67</v>
      </c>
      <c r="F77" s="129" t="s">
        <v>68</v>
      </c>
      <c r="G77" s="129" t="s">
        <v>314</v>
      </c>
      <c r="H77" s="129" t="s">
        <v>81</v>
      </c>
      <c r="I77" s="130" t="s">
        <v>678</v>
      </c>
      <c r="J77" s="295"/>
      <c r="K77" s="102" t="s">
        <v>121</v>
      </c>
      <c r="L77" s="102" t="s">
        <v>352</v>
      </c>
      <c r="M77" s="129" t="s">
        <v>45</v>
      </c>
      <c r="N77" s="112">
        <v>42801</v>
      </c>
      <c r="O77" s="112">
        <v>43100</v>
      </c>
      <c r="P77" s="101" t="s">
        <v>177</v>
      </c>
      <c r="Q77" s="101" t="s">
        <v>88</v>
      </c>
      <c r="R77" s="108">
        <v>0.02</v>
      </c>
      <c r="S77" s="99"/>
      <c r="T77" s="108"/>
      <c r="U77" s="108"/>
      <c r="V77" s="108"/>
      <c r="W77" s="108"/>
      <c r="X77" s="99">
        <v>0.5</v>
      </c>
      <c r="Y77" s="108"/>
      <c r="Z77" s="108"/>
      <c r="AA77" s="99"/>
      <c r="AB77" s="108"/>
      <c r="AC77" s="108"/>
      <c r="AD77" s="99">
        <v>0.5</v>
      </c>
      <c r="AE77" s="141" t="s">
        <v>632</v>
      </c>
      <c r="AF77" s="99">
        <v>0.15</v>
      </c>
      <c r="AG77" s="99">
        <f>+AF77+'Abril 2017'!AG81</f>
        <v>0.39</v>
      </c>
      <c r="AH77" s="135" t="s">
        <v>651</v>
      </c>
    </row>
    <row r="78" spans="2:34" ht="67.5" x14ac:dyDescent="0.25">
      <c r="B78" s="129" t="s">
        <v>64</v>
      </c>
      <c r="C78" s="129" t="s">
        <v>65</v>
      </c>
      <c r="D78" s="129" t="s">
        <v>66</v>
      </c>
      <c r="E78" s="129" t="s">
        <v>67</v>
      </c>
      <c r="F78" s="129" t="s">
        <v>68</v>
      </c>
      <c r="G78" s="129" t="s">
        <v>314</v>
      </c>
      <c r="H78" s="129" t="s">
        <v>81</v>
      </c>
      <c r="I78" s="130" t="s">
        <v>678</v>
      </c>
      <c r="J78" s="121" t="s">
        <v>123</v>
      </c>
      <c r="K78" s="101" t="s">
        <v>122</v>
      </c>
      <c r="L78" s="101"/>
      <c r="M78" s="129" t="s">
        <v>45</v>
      </c>
      <c r="N78" s="112">
        <v>42767</v>
      </c>
      <c r="O78" s="112">
        <v>43100</v>
      </c>
      <c r="P78" s="101" t="s">
        <v>354</v>
      </c>
      <c r="Q78" s="101" t="s">
        <v>355</v>
      </c>
      <c r="R78" s="108">
        <v>0.02</v>
      </c>
      <c r="S78" s="99"/>
      <c r="T78" s="108"/>
      <c r="U78" s="108"/>
      <c r="V78" s="108">
        <v>0.35</v>
      </c>
      <c r="W78" s="108"/>
      <c r="X78" s="99"/>
      <c r="Y78" s="108"/>
      <c r="Z78" s="108">
        <v>0.35</v>
      </c>
      <c r="AA78" s="99"/>
      <c r="AB78" s="108"/>
      <c r="AC78" s="108"/>
      <c r="AD78" s="99">
        <v>0.3</v>
      </c>
      <c r="AE78" s="141" t="s">
        <v>632</v>
      </c>
      <c r="AF78" s="99">
        <v>0.1</v>
      </c>
      <c r="AG78" s="99">
        <f>+AF78+'Abril 2017'!AG82</f>
        <v>0.37</v>
      </c>
      <c r="AH78" s="135" t="s">
        <v>652</v>
      </c>
    </row>
    <row r="79" spans="2:34" ht="157.5" x14ac:dyDescent="0.25">
      <c r="B79" s="129" t="s">
        <v>64</v>
      </c>
      <c r="C79" s="129" t="s">
        <v>65</v>
      </c>
      <c r="D79" s="129" t="s">
        <v>66</v>
      </c>
      <c r="E79" s="129" t="s">
        <v>67</v>
      </c>
      <c r="F79" s="129" t="s">
        <v>74</v>
      </c>
      <c r="G79" s="129" t="s">
        <v>313</v>
      </c>
      <c r="H79" s="129" t="s">
        <v>81</v>
      </c>
      <c r="I79" s="129" t="s">
        <v>318</v>
      </c>
      <c r="J79" s="294" t="s">
        <v>76</v>
      </c>
      <c r="K79" s="101" t="s">
        <v>77</v>
      </c>
      <c r="L79" s="101"/>
      <c r="M79" s="129" t="s">
        <v>71</v>
      </c>
      <c r="N79" s="112">
        <v>42767</v>
      </c>
      <c r="O79" s="112">
        <v>42978</v>
      </c>
      <c r="P79" s="101" t="s">
        <v>78</v>
      </c>
      <c r="Q79" s="101" t="s">
        <v>79</v>
      </c>
      <c r="R79" s="108">
        <v>0.02</v>
      </c>
      <c r="S79" s="99"/>
      <c r="T79" s="108">
        <v>0.15</v>
      </c>
      <c r="U79" s="108">
        <v>0.15</v>
      </c>
      <c r="V79" s="108">
        <v>0.15</v>
      </c>
      <c r="W79" s="108">
        <v>0.15</v>
      </c>
      <c r="X79" s="99">
        <v>0.2</v>
      </c>
      <c r="Y79" s="108">
        <v>0.1</v>
      </c>
      <c r="Z79" s="108">
        <v>0.1</v>
      </c>
      <c r="AA79" s="99"/>
      <c r="AB79" s="108"/>
      <c r="AC79" s="108"/>
      <c r="AD79" s="99"/>
      <c r="AE79" s="141" t="s">
        <v>632</v>
      </c>
      <c r="AF79" s="99">
        <v>0.15</v>
      </c>
      <c r="AG79" s="99">
        <f>+AF79+'Abril 2017'!AG83</f>
        <v>0.5</v>
      </c>
      <c r="AH79" s="101" t="s">
        <v>692</v>
      </c>
    </row>
    <row r="80" spans="2:34" ht="101.25" x14ac:dyDescent="0.25">
      <c r="B80" s="129" t="s">
        <v>64</v>
      </c>
      <c r="C80" s="129" t="s">
        <v>65</v>
      </c>
      <c r="D80" s="129" t="s">
        <v>66</v>
      </c>
      <c r="E80" s="129" t="s">
        <v>67</v>
      </c>
      <c r="F80" s="129" t="s">
        <v>74</v>
      </c>
      <c r="G80" s="129" t="s">
        <v>313</v>
      </c>
      <c r="H80" s="129" t="s">
        <v>81</v>
      </c>
      <c r="I80" s="129" t="s">
        <v>318</v>
      </c>
      <c r="J80" s="295"/>
      <c r="K80" s="101" t="s">
        <v>80</v>
      </c>
      <c r="L80" s="101"/>
      <c r="M80" s="129" t="s">
        <v>71</v>
      </c>
      <c r="N80" s="112">
        <v>42795</v>
      </c>
      <c r="O80" s="112">
        <v>43008</v>
      </c>
      <c r="P80" s="101" t="s">
        <v>78</v>
      </c>
      <c r="Q80" s="101" t="s">
        <v>79</v>
      </c>
      <c r="R80" s="108">
        <v>0.02</v>
      </c>
      <c r="S80" s="99"/>
      <c r="T80" s="108"/>
      <c r="U80" s="108">
        <v>0.05</v>
      </c>
      <c r="V80" s="108">
        <v>0.1</v>
      </c>
      <c r="W80" s="108">
        <v>0.2</v>
      </c>
      <c r="X80" s="99">
        <v>0.3</v>
      </c>
      <c r="Y80" s="108">
        <v>0.2</v>
      </c>
      <c r="Z80" s="108">
        <v>0.1</v>
      </c>
      <c r="AA80" s="99">
        <v>0.05</v>
      </c>
      <c r="AB80" s="108"/>
      <c r="AC80" s="108"/>
      <c r="AD80" s="99"/>
      <c r="AE80" s="141" t="s">
        <v>632</v>
      </c>
      <c r="AF80" s="99">
        <v>0.2</v>
      </c>
      <c r="AG80" s="99">
        <f>+AF80+'Abril 2017'!AG84</f>
        <v>0.35000000000000003</v>
      </c>
      <c r="AH80" s="101" t="s">
        <v>693</v>
      </c>
    </row>
    <row r="81" spans="2:34" ht="45" x14ac:dyDescent="0.25">
      <c r="B81" s="129" t="s">
        <v>64</v>
      </c>
      <c r="C81" s="129" t="s">
        <v>65</v>
      </c>
      <c r="D81" s="129" t="s">
        <v>66</v>
      </c>
      <c r="E81" s="129" t="s">
        <v>67</v>
      </c>
      <c r="F81" s="129" t="s">
        <v>74</v>
      </c>
      <c r="G81" s="129" t="s">
        <v>313</v>
      </c>
      <c r="H81" s="129" t="s">
        <v>81</v>
      </c>
      <c r="I81" s="129" t="s">
        <v>318</v>
      </c>
      <c r="J81" s="294" t="s">
        <v>81</v>
      </c>
      <c r="K81" s="101" t="s">
        <v>337</v>
      </c>
      <c r="L81" s="101"/>
      <c r="M81" s="129" t="s">
        <v>71</v>
      </c>
      <c r="N81" s="112">
        <v>42840</v>
      </c>
      <c r="O81" s="112">
        <v>43100</v>
      </c>
      <c r="P81" s="101" t="s">
        <v>87</v>
      </c>
      <c r="Q81" s="101" t="s">
        <v>88</v>
      </c>
      <c r="R81" s="108">
        <v>0.02</v>
      </c>
      <c r="S81" s="99"/>
      <c r="T81" s="108"/>
      <c r="U81" s="108"/>
      <c r="V81" s="108">
        <v>0.05</v>
      </c>
      <c r="W81" s="108">
        <v>0.05</v>
      </c>
      <c r="X81" s="99">
        <v>0.1</v>
      </c>
      <c r="Y81" s="108">
        <v>0.1</v>
      </c>
      <c r="Z81" s="108">
        <v>0.2</v>
      </c>
      <c r="AA81" s="99">
        <v>0.2</v>
      </c>
      <c r="AB81" s="108">
        <v>0.1</v>
      </c>
      <c r="AC81" s="108">
        <v>0.1</v>
      </c>
      <c r="AD81" s="99">
        <v>0.1</v>
      </c>
      <c r="AE81" s="141" t="s">
        <v>632</v>
      </c>
      <c r="AF81" s="99">
        <v>0.02</v>
      </c>
      <c r="AG81" s="99">
        <f>+AF81+'Abril 2017'!AG85</f>
        <v>0.32</v>
      </c>
      <c r="AH81" s="101" t="s">
        <v>689</v>
      </c>
    </row>
    <row r="82" spans="2:34" ht="45" x14ac:dyDescent="0.25">
      <c r="B82" s="129" t="s">
        <v>64</v>
      </c>
      <c r="C82" s="129" t="s">
        <v>65</v>
      </c>
      <c r="D82" s="129" t="s">
        <v>66</v>
      </c>
      <c r="E82" s="129" t="s">
        <v>67</v>
      </c>
      <c r="F82" s="129" t="s">
        <v>74</v>
      </c>
      <c r="G82" s="129" t="s">
        <v>313</v>
      </c>
      <c r="H82" s="129" t="s">
        <v>81</v>
      </c>
      <c r="I82" s="129" t="s">
        <v>316</v>
      </c>
      <c r="J82" s="296"/>
      <c r="K82" s="101" t="s">
        <v>82</v>
      </c>
      <c r="L82" s="101"/>
      <c r="M82" s="129" t="s">
        <v>71</v>
      </c>
      <c r="N82" s="112">
        <v>42781</v>
      </c>
      <c r="O82" s="112">
        <v>43069</v>
      </c>
      <c r="P82" s="101" t="s">
        <v>89</v>
      </c>
      <c r="Q82" s="101" t="s">
        <v>88</v>
      </c>
      <c r="R82" s="108">
        <v>0.03</v>
      </c>
      <c r="S82" s="99"/>
      <c r="T82" s="108">
        <v>0.05</v>
      </c>
      <c r="U82" s="108">
        <v>0.1</v>
      </c>
      <c r="V82" s="108">
        <v>0.15</v>
      </c>
      <c r="W82" s="108">
        <v>0.15</v>
      </c>
      <c r="X82" s="99">
        <v>0.1</v>
      </c>
      <c r="Y82" s="108">
        <v>0.2</v>
      </c>
      <c r="Z82" s="108">
        <v>0.1</v>
      </c>
      <c r="AA82" s="99">
        <v>0.1</v>
      </c>
      <c r="AB82" s="108">
        <v>0.05</v>
      </c>
      <c r="AC82" s="108"/>
      <c r="AD82" s="99"/>
      <c r="AE82" s="141" t="s">
        <v>632</v>
      </c>
      <c r="AF82" s="99">
        <v>0.03</v>
      </c>
      <c r="AG82" s="99">
        <f>+AF82+'Abril 2017'!AG86</f>
        <v>0.19</v>
      </c>
      <c r="AH82" s="101" t="s">
        <v>691</v>
      </c>
    </row>
    <row r="83" spans="2:34" ht="45" x14ac:dyDescent="0.25">
      <c r="B83" s="129" t="s">
        <v>64</v>
      </c>
      <c r="C83" s="129" t="s">
        <v>65</v>
      </c>
      <c r="D83" s="129" t="s">
        <v>66</v>
      </c>
      <c r="E83" s="129" t="s">
        <v>67</v>
      </c>
      <c r="F83" s="129" t="s">
        <v>74</v>
      </c>
      <c r="G83" s="129" t="s">
        <v>313</v>
      </c>
      <c r="H83" s="129" t="s">
        <v>81</v>
      </c>
      <c r="I83" s="129" t="s">
        <v>317</v>
      </c>
      <c r="J83" s="296"/>
      <c r="K83" s="101" t="s">
        <v>83</v>
      </c>
      <c r="L83" s="101"/>
      <c r="M83" s="129" t="s">
        <v>71</v>
      </c>
      <c r="N83" s="112">
        <v>42745</v>
      </c>
      <c r="O83" s="112">
        <v>42916</v>
      </c>
      <c r="P83" s="101" t="s">
        <v>89</v>
      </c>
      <c r="Q83" s="101" t="s">
        <v>88</v>
      </c>
      <c r="R83" s="108">
        <v>0.03</v>
      </c>
      <c r="S83" s="99">
        <v>0.2</v>
      </c>
      <c r="T83" s="108">
        <v>0.2</v>
      </c>
      <c r="U83" s="108">
        <v>0.15</v>
      </c>
      <c r="V83" s="108">
        <v>0.15</v>
      </c>
      <c r="W83" s="108">
        <v>0.2</v>
      </c>
      <c r="X83" s="99">
        <v>0.1</v>
      </c>
      <c r="Y83" s="108"/>
      <c r="Z83" s="108"/>
      <c r="AA83" s="99"/>
      <c r="AB83" s="108"/>
      <c r="AC83" s="108"/>
      <c r="AD83" s="99"/>
      <c r="AE83" s="141" t="s">
        <v>632</v>
      </c>
      <c r="AF83" s="99">
        <v>0.2</v>
      </c>
      <c r="AG83" s="99">
        <f>+AF83+'Abril 2017'!AG87</f>
        <v>0.7</v>
      </c>
      <c r="AH83" s="101" t="s">
        <v>690</v>
      </c>
    </row>
    <row r="84" spans="2:34" ht="45" x14ac:dyDescent="0.25">
      <c r="B84" s="129" t="s">
        <v>64</v>
      </c>
      <c r="C84" s="129" t="s">
        <v>65</v>
      </c>
      <c r="D84" s="129" t="s">
        <v>66</v>
      </c>
      <c r="E84" s="129" t="s">
        <v>67</v>
      </c>
      <c r="F84" s="129" t="s">
        <v>74</v>
      </c>
      <c r="G84" s="129" t="s">
        <v>313</v>
      </c>
      <c r="H84" s="129" t="s">
        <v>81</v>
      </c>
      <c r="I84" s="129" t="s">
        <v>319</v>
      </c>
      <c r="J84" s="296"/>
      <c r="K84" s="101" t="s">
        <v>85</v>
      </c>
      <c r="L84" s="101"/>
      <c r="M84" s="129" t="s">
        <v>71</v>
      </c>
      <c r="N84" s="112">
        <v>42746</v>
      </c>
      <c r="O84" s="112">
        <v>42809</v>
      </c>
      <c r="P84" s="101" t="s">
        <v>91</v>
      </c>
      <c r="Q84" s="101" t="s">
        <v>88</v>
      </c>
      <c r="R84" s="108">
        <v>0.03</v>
      </c>
      <c r="S84" s="99">
        <v>0.25</v>
      </c>
      <c r="T84" s="108">
        <v>0.6</v>
      </c>
      <c r="U84" s="108">
        <v>0.15</v>
      </c>
      <c r="V84" s="108"/>
      <c r="W84" s="108"/>
      <c r="X84" s="99"/>
      <c r="Y84" s="108"/>
      <c r="Z84" s="108"/>
      <c r="AA84" s="99"/>
      <c r="AB84" s="108"/>
      <c r="AC84" s="108"/>
      <c r="AD84" s="99"/>
      <c r="AE84" s="141" t="s">
        <v>632</v>
      </c>
      <c r="AF84" s="99">
        <v>0</v>
      </c>
      <c r="AG84" s="99">
        <f>+AF84+'Abril 2017'!AG88</f>
        <v>1</v>
      </c>
      <c r="AH84" s="101"/>
    </row>
    <row r="85" spans="2:34" ht="45" x14ac:dyDescent="0.25">
      <c r="B85" s="129" t="s">
        <v>64</v>
      </c>
      <c r="C85" s="129" t="s">
        <v>65</v>
      </c>
      <c r="D85" s="129" t="s">
        <v>66</v>
      </c>
      <c r="E85" s="129" t="s">
        <v>67</v>
      </c>
      <c r="F85" s="129" t="s">
        <v>74</v>
      </c>
      <c r="G85" s="129" t="s">
        <v>313</v>
      </c>
      <c r="H85" s="129" t="s">
        <v>81</v>
      </c>
      <c r="I85" s="129" t="s">
        <v>316</v>
      </c>
      <c r="J85" s="295"/>
      <c r="K85" s="101" t="s">
        <v>86</v>
      </c>
      <c r="L85" s="101"/>
      <c r="M85" s="129" t="s">
        <v>71</v>
      </c>
      <c r="N85" s="112">
        <v>42745</v>
      </c>
      <c r="O85" s="112">
        <v>43100</v>
      </c>
      <c r="P85" s="101" t="s">
        <v>92</v>
      </c>
      <c r="Q85" s="101" t="s">
        <v>93</v>
      </c>
      <c r="R85" s="108">
        <v>0.03</v>
      </c>
      <c r="S85" s="99">
        <v>0.05</v>
      </c>
      <c r="T85" s="108">
        <v>0.1</v>
      </c>
      <c r="U85" s="108">
        <v>0.1</v>
      </c>
      <c r="V85" s="108">
        <v>0.1</v>
      </c>
      <c r="W85" s="108">
        <v>0.1</v>
      </c>
      <c r="X85" s="99">
        <v>0.2</v>
      </c>
      <c r="Y85" s="108">
        <v>0.1</v>
      </c>
      <c r="Z85" s="108">
        <v>0.1</v>
      </c>
      <c r="AA85" s="99">
        <v>0.05</v>
      </c>
      <c r="AB85" s="108">
        <v>0.05</v>
      </c>
      <c r="AC85" s="108">
        <v>0.05</v>
      </c>
      <c r="AD85" s="99"/>
      <c r="AE85" s="141" t="s">
        <v>632</v>
      </c>
      <c r="AF85" s="99">
        <v>0.03</v>
      </c>
      <c r="AG85" s="99">
        <f>+AF85+'Abril 2017'!AG89</f>
        <v>0.28000000000000003</v>
      </c>
      <c r="AH85" s="101" t="s">
        <v>683</v>
      </c>
    </row>
    <row r="86" spans="2:34" ht="67.5" x14ac:dyDescent="0.25">
      <c r="B86" s="129" t="s">
        <v>64</v>
      </c>
      <c r="C86" s="129" t="s">
        <v>65</v>
      </c>
      <c r="D86" s="129" t="s">
        <v>66</v>
      </c>
      <c r="E86" s="129" t="s">
        <v>67</v>
      </c>
      <c r="F86" s="129" t="s">
        <v>68</v>
      </c>
      <c r="G86" s="129" t="s">
        <v>313</v>
      </c>
      <c r="H86" s="129" t="s">
        <v>81</v>
      </c>
      <c r="I86" s="129" t="s">
        <v>318</v>
      </c>
      <c r="J86" s="106" t="s">
        <v>124</v>
      </c>
      <c r="K86" s="101" t="s">
        <v>327</v>
      </c>
      <c r="L86" s="101" t="s">
        <v>130</v>
      </c>
      <c r="M86" s="101" t="s">
        <v>73</v>
      </c>
      <c r="N86" s="122">
        <v>42856</v>
      </c>
      <c r="O86" s="122">
        <v>43100</v>
      </c>
      <c r="P86" s="101" t="s">
        <v>128</v>
      </c>
      <c r="Q86" s="106" t="s">
        <v>88</v>
      </c>
      <c r="R86" s="108">
        <v>0</v>
      </c>
      <c r="S86" s="99">
        <v>0.25</v>
      </c>
      <c r="T86" s="99"/>
      <c r="U86" s="99"/>
      <c r="V86" s="99"/>
      <c r="W86" s="99">
        <v>0.25</v>
      </c>
      <c r="X86" s="99"/>
      <c r="Y86" s="99"/>
      <c r="Z86" s="99">
        <v>0.25</v>
      </c>
      <c r="AA86" s="99"/>
      <c r="AB86" s="99"/>
      <c r="AC86" s="99"/>
      <c r="AD86" s="99">
        <v>0.25</v>
      </c>
      <c r="AE86" s="129" t="s">
        <v>632</v>
      </c>
      <c r="AF86" s="171">
        <v>0.25</v>
      </c>
      <c r="AG86" s="171">
        <v>0.25</v>
      </c>
      <c r="AH86" s="135" t="s">
        <v>677</v>
      </c>
    </row>
    <row r="87" spans="2:34" ht="78.75" x14ac:dyDescent="0.25">
      <c r="B87" s="129" t="s">
        <v>64</v>
      </c>
      <c r="C87" s="129" t="s">
        <v>65</v>
      </c>
      <c r="D87" s="129" t="s">
        <v>66</v>
      </c>
      <c r="E87" s="129" t="s">
        <v>67</v>
      </c>
      <c r="F87" s="129" t="s">
        <v>68</v>
      </c>
      <c r="G87" s="129" t="s">
        <v>313</v>
      </c>
      <c r="H87" s="129" t="s">
        <v>81</v>
      </c>
      <c r="I87" s="129" t="s">
        <v>318</v>
      </c>
      <c r="J87" s="106" t="s">
        <v>125</v>
      </c>
      <c r="K87" s="101" t="s">
        <v>330</v>
      </c>
      <c r="L87" s="101" t="s">
        <v>131</v>
      </c>
      <c r="M87" s="101" t="s">
        <v>331</v>
      </c>
      <c r="N87" s="122">
        <v>42856</v>
      </c>
      <c r="O87" s="122">
        <v>43100</v>
      </c>
      <c r="P87" s="101" t="s">
        <v>332</v>
      </c>
      <c r="Q87" s="106" t="s">
        <v>88</v>
      </c>
      <c r="R87" s="108">
        <v>0</v>
      </c>
      <c r="S87" s="99">
        <v>0.08</v>
      </c>
      <c r="T87" s="99">
        <v>0.08</v>
      </c>
      <c r="U87" s="99">
        <v>0.08</v>
      </c>
      <c r="V87" s="99">
        <v>0.08</v>
      </c>
      <c r="W87" s="99">
        <v>0.08</v>
      </c>
      <c r="X87" s="99">
        <v>0.08</v>
      </c>
      <c r="Y87" s="99">
        <v>0.08</v>
      </c>
      <c r="Z87" s="99">
        <v>0.08</v>
      </c>
      <c r="AA87" s="99">
        <v>0.08</v>
      </c>
      <c r="AB87" s="99">
        <v>0.08</v>
      </c>
      <c r="AC87" s="99">
        <v>0.1</v>
      </c>
      <c r="AD87" s="99">
        <v>0.1</v>
      </c>
      <c r="AE87" s="130" t="s">
        <v>632</v>
      </c>
      <c r="AF87" s="171">
        <v>0.08</v>
      </c>
      <c r="AG87" s="171">
        <v>0.4</v>
      </c>
      <c r="AH87" s="135" t="s">
        <v>674</v>
      </c>
    </row>
    <row r="88" spans="2:34" ht="101.25" x14ac:dyDescent="0.25">
      <c r="B88" s="129" t="s">
        <v>64</v>
      </c>
      <c r="C88" s="129" t="s">
        <v>65</v>
      </c>
      <c r="D88" s="129" t="s">
        <v>66</v>
      </c>
      <c r="E88" s="129" t="s">
        <v>67</v>
      </c>
      <c r="F88" s="129" t="s">
        <v>74</v>
      </c>
      <c r="G88" s="152" t="s">
        <v>313</v>
      </c>
      <c r="H88" s="129" t="s">
        <v>81</v>
      </c>
      <c r="I88" s="129" t="s">
        <v>318</v>
      </c>
      <c r="J88" s="106" t="s">
        <v>126</v>
      </c>
      <c r="K88" s="101" t="s">
        <v>334</v>
      </c>
      <c r="L88" s="101" t="s">
        <v>132</v>
      </c>
      <c r="M88" s="101" t="s">
        <v>73</v>
      </c>
      <c r="N88" s="122">
        <v>42552</v>
      </c>
      <c r="O88" s="122">
        <v>42735</v>
      </c>
      <c r="P88" s="101" t="s">
        <v>332</v>
      </c>
      <c r="Q88" s="106" t="s">
        <v>88</v>
      </c>
      <c r="R88" s="108">
        <v>0.02</v>
      </c>
      <c r="S88" s="99"/>
      <c r="T88" s="99"/>
      <c r="U88" s="99">
        <v>0.25</v>
      </c>
      <c r="V88" s="99"/>
      <c r="W88" s="99"/>
      <c r="X88" s="99">
        <v>0.25</v>
      </c>
      <c r="Y88" s="99"/>
      <c r="Z88" s="99"/>
      <c r="AA88" s="99">
        <v>0.25</v>
      </c>
      <c r="AB88" s="99"/>
      <c r="AC88" s="99"/>
      <c r="AD88" s="99">
        <v>0.25</v>
      </c>
      <c r="AE88" s="130" t="s">
        <v>632</v>
      </c>
      <c r="AF88" s="171">
        <v>0.1</v>
      </c>
      <c r="AG88" s="171">
        <v>0.1</v>
      </c>
      <c r="AH88" s="135" t="s">
        <v>675</v>
      </c>
    </row>
    <row r="89" spans="2:34" ht="123.75" x14ac:dyDescent="0.25">
      <c r="B89" s="129" t="s">
        <v>64</v>
      </c>
      <c r="C89" s="129" t="s">
        <v>65</v>
      </c>
      <c r="D89" s="129" t="s">
        <v>66</v>
      </c>
      <c r="E89" s="129" t="s">
        <v>67</v>
      </c>
      <c r="F89" s="129" t="s">
        <v>68</v>
      </c>
      <c r="G89" s="129" t="s">
        <v>313</v>
      </c>
      <c r="H89" s="129" t="s">
        <v>81</v>
      </c>
      <c r="I89" s="129" t="s">
        <v>318</v>
      </c>
      <c r="J89" s="106" t="s">
        <v>127</v>
      </c>
      <c r="K89" s="101" t="s">
        <v>335</v>
      </c>
      <c r="L89" s="101" t="s">
        <v>133</v>
      </c>
      <c r="M89" s="101" t="s">
        <v>73</v>
      </c>
      <c r="N89" s="122">
        <v>42552</v>
      </c>
      <c r="O89" s="122">
        <v>42735</v>
      </c>
      <c r="P89" s="101" t="s">
        <v>332</v>
      </c>
      <c r="Q89" s="106" t="s">
        <v>129</v>
      </c>
      <c r="R89" s="108">
        <v>0</v>
      </c>
      <c r="S89" s="99">
        <v>0.08</v>
      </c>
      <c r="T89" s="99">
        <v>0.08</v>
      </c>
      <c r="U89" s="99">
        <v>0.08</v>
      </c>
      <c r="V89" s="99">
        <v>0.08</v>
      </c>
      <c r="W89" s="99">
        <v>0.08</v>
      </c>
      <c r="X89" s="99">
        <v>0.08</v>
      </c>
      <c r="Y89" s="99">
        <v>0.08</v>
      </c>
      <c r="Z89" s="99">
        <v>0.08</v>
      </c>
      <c r="AA89" s="99">
        <v>0.08</v>
      </c>
      <c r="AB89" s="99">
        <v>0.08</v>
      </c>
      <c r="AC89" s="99">
        <v>0.1</v>
      </c>
      <c r="AD89" s="99">
        <v>0.1</v>
      </c>
      <c r="AE89" s="130" t="s">
        <v>632</v>
      </c>
      <c r="AF89" s="171">
        <v>0.08</v>
      </c>
      <c r="AG89" s="171">
        <v>0.4</v>
      </c>
      <c r="AH89" s="135" t="s">
        <v>676</v>
      </c>
    </row>
    <row r="90" spans="2:34" x14ac:dyDescent="0.25">
      <c r="AF90" s="131">
        <f>AVERAGE(AF39:AF89)</f>
        <v>0.11639999999999999</v>
      </c>
      <c r="AG90" s="131">
        <f>AVERAGE(AG39:AG89)</f>
        <v>0.40647058823529419</v>
      </c>
    </row>
    <row r="91" spans="2:34" x14ac:dyDescent="0.25">
      <c r="AF91" s="131">
        <f>AVERAGE(AF39:AF89)</f>
        <v>0.11639999999999999</v>
      </c>
      <c r="AG91" s="131">
        <f>AVERAGE(AG39:AG89)</f>
        <v>0.40647058823529419</v>
      </c>
    </row>
    <row r="99" spans="20:20" x14ac:dyDescent="0.25">
      <c r="T99" s="124"/>
    </row>
  </sheetData>
  <mergeCells count="9">
    <mergeCell ref="J76:J77"/>
    <mergeCell ref="J79:J80"/>
    <mergeCell ref="J81:J85"/>
    <mergeCell ref="J30:J31"/>
    <mergeCell ref="J32:J33"/>
    <mergeCell ref="J34:J35"/>
    <mergeCell ref="J36:J38"/>
    <mergeCell ref="J43:J49"/>
    <mergeCell ref="J50:J5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J99"/>
  <sheetViews>
    <sheetView topLeftCell="W1" workbookViewId="0">
      <selection activeCell="AH25" sqref="AH25"/>
    </sheetView>
  </sheetViews>
  <sheetFormatPr baseColWidth="10" defaultColWidth="11.42578125" defaultRowHeight="11.25" x14ac:dyDescent="0.25"/>
  <cols>
    <col min="1" max="1" width="1.7109375" style="103" customWidth="1"/>
    <col min="2" max="2" width="17.28515625" style="103" customWidth="1"/>
    <col min="3" max="3" width="32.7109375" style="103" customWidth="1"/>
    <col min="4" max="4" width="20" style="103" customWidth="1"/>
    <col min="5" max="5" width="23.85546875" style="103" customWidth="1"/>
    <col min="6" max="6" width="28.42578125" style="103" customWidth="1"/>
    <col min="7" max="7" width="31" style="103" customWidth="1"/>
    <col min="8" max="8" width="27.5703125" style="103" hidden="1" customWidth="1"/>
    <col min="9" max="9" width="26.28515625" style="103" hidden="1" customWidth="1"/>
    <col min="10" max="10" width="40.5703125" style="103" customWidth="1"/>
    <col min="11" max="11" width="47.140625" style="103" customWidth="1"/>
    <col min="12" max="12" width="50.85546875" style="103" hidden="1" customWidth="1"/>
    <col min="13" max="13" width="22" style="103" customWidth="1"/>
    <col min="14" max="14" width="15.85546875" style="104" hidden="1" customWidth="1"/>
    <col min="15" max="15" width="15.140625" style="104" hidden="1" customWidth="1"/>
    <col min="16" max="17" width="24.7109375" style="103" hidden="1" customWidth="1"/>
    <col min="18" max="18" width="9.42578125" style="103" hidden="1" customWidth="1"/>
    <col min="19" max="19" width="4.7109375" style="103" customWidth="1"/>
    <col min="20" max="20" width="3.85546875" style="103" customWidth="1"/>
    <col min="21" max="21" width="5.5703125" style="103" customWidth="1"/>
    <col min="22" max="22" width="6.5703125" style="103" customWidth="1"/>
    <col min="23" max="23" width="5.140625" style="103" customWidth="1"/>
    <col min="24" max="24" width="6.7109375" style="103" customWidth="1"/>
    <col min="25" max="25" width="5.85546875" style="103" customWidth="1"/>
    <col min="26" max="26" width="6.42578125" style="103" customWidth="1"/>
    <col min="27" max="29" width="5.85546875" style="103" customWidth="1"/>
    <col min="30" max="30" width="6.28515625" style="103" customWidth="1"/>
    <col min="31" max="31" width="14.28515625" style="103" customWidth="1"/>
    <col min="32" max="32" width="14.85546875" style="103" customWidth="1"/>
    <col min="33" max="33" width="9.140625" style="103" customWidth="1"/>
    <col min="34" max="34" width="48.28515625" style="103" customWidth="1"/>
    <col min="35" max="35" width="4" style="103" customWidth="1"/>
    <col min="36" max="16384" width="11.42578125" style="103"/>
  </cols>
  <sheetData>
    <row r="1" spans="2:34" ht="56.25" x14ac:dyDescent="0.25">
      <c r="B1" s="100" t="s">
        <v>7</v>
      </c>
      <c r="C1" s="100" t="s">
        <v>8</v>
      </c>
      <c r="D1" s="100" t="s">
        <v>9</v>
      </c>
      <c r="E1" s="100" t="s">
        <v>10</v>
      </c>
      <c r="F1" s="100" t="s">
        <v>11</v>
      </c>
      <c r="G1" s="100" t="s">
        <v>12</v>
      </c>
      <c r="H1" s="100" t="s">
        <v>13</v>
      </c>
      <c r="I1" s="100" t="s">
        <v>14</v>
      </c>
      <c r="J1" s="100" t="s">
        <v>15</v>
      </c>
      <c r="K1" s="105" t="s">
        <v>16</v>
      </c>
      <c r="L1" s="100" t="s">
        <v>17</v>
      </c>
      <c r="M1" s="100" t="s">
        <v>18</v>
      </c>
      <c r="N1" s="100" t="s">
        <v>19</v>
      </c>
      <c r="O1" s="100" t="s">
        <v>20</v>
      </c>
      <c r="P1" s="100" t="s">
        <v>21</v>
      </c>
      <c r="Q1" s="100" t="s">
        <v>22</v>
      </c>
      <c r="R1" s="100" t="s">
        <v>23</v>
      </c>
      <c r="S1" s="100" t="s">
        <v>24</v>
      </c>
      <c r="T1" s="100" t="s">
        <v>25</v>
      </c>
      <c r="U1" s="100" t="s">
        <v>26</v>
      </c>
      <c r="V1" s="100" t="s">
        <v>27</v>
      </c>
      <c r="W1" s="100" t="s">
        <v>28</v>
      </c>
      <c r="X1" s="100" t="s">
        <v>29</v>
      </c>
      <c r="Y1" s="100" t="s">
        <v>30</v>
      </c>
      <c r="Z1" s="100" t="s">
        <v>31</v>
      </c>
      <c r="AA1" s="100" t="s">
        <v>32</v>
      </c>
      <c r="AB1" s="100" t="s">
        <v>33</v>
      </c>
      <c r="AC1" s="100" t="s">
        <v>34</v>
      </c>
      <c r="AD1" s="100" t="s">
        <v>35</v>
      </c>
      <c r="AE1" s="100" t="s">
        <v>36</v>
      </c>
      <c r="AF1" s="100" t="s">
        <v>37</v>
      </c>
      <c r="AG1" s="100" t="s">
        <v>38</v>
      </c>
      <c r="AH1" s="100" t="s">
        <v>39</v>
      </c>
    </row>
    <row r="2" spans="2:34" ht="123.75" x14ac:dyDescent="0.25">
      <c r="B2" s="159" t="s">
        <v>40</v>
      </c>
      <c r="C2" s="159" t="s">
        <v>41</v>
      </c>
      <c r="D2" s="159" t="s">
        <v>42</v>
      </c>
      <c r="E2" s="159" t="s">
        <v>43</v>
      </c>
      <c r="F2" s="159" t="s">
        <v>338</v>
      </c>
      <c r="G2" s="159" t="s">
        <v>306</v>
      </c>
      <c r="H2" s="159" t="s">
        <v>307</v>
      </c>
      <c r="I2" s="159" t="s">
        <v>308</v>
      </c>
      <c r="J2" s="106" t="s">
        <v>137</v>
      </c>
      <c r="K2" s="102" t="s">
        <v>138</v>
      </c>
      <c r="L2" s="102" t="s">
        <v>451</v>
      </c>
      <c r="M2" s="106" t="s">
        <v>44</v>
      </c>
      <c r="N2" s="160">
        <v>42767</v>
      </c>
      <c r="O2" s="160">
        <v>43070</v>
      </c>
      <c r="P2" s="106" t="s">
        <v>45</v>
      </c>
      <c r="Q2" s="106" t="s">
        <v>88</v>
      </c>
      <c r="R2" s="108">
        <v>0.01</v>
      </c>
      <c r="S2" s="99">
        <v>0.1</v>
      </c>
      <c r="T2" s="108">
        <v>0.2</v>
      </c>
      <c r="U2" s="108">
        <v>0.25</v>
      </c>
      <c r="V2" s="108">
        <v>0.05</v>
      </c>
      <c r="W2" s="108">
        <v>0.05</v>
      </c>
      <c r="X2" s="99">
        <v>0.05</v>
      </c>
      <c r="Y2" s="108">
        <v>0.05</v>
      </c>
      <c r="Z2" s="108">
        <v>0.05</v>
      </c>
      <c r="AA2" s="99">
        <v>0.05</v>
      </c>
      <c r="AB2" s="99">
        <v>0.05</v>
      </c>
      <c r="AC2" s="99">
        <v>0.05</v>
      </c>
      <c r="AD2" s="99">
        <v>0.05</v>
      </c>
      <c r="AE2" s="159" t="s">
        <v>722</v>
      </c>
      <c r="AF2" s="171">
        <v>0.05</v>
      </c>
      <c r="AG2" s="99">
        <f>+'Mayo 2017'!AG2+'Junio 2017'!AF2</f>
        <v>0.70000000000000018</v>
      </c>
      <c r="AH2" s="173" t="s">
        <v>773</v>
      </c>
    </row>
    <row r="3" spans="2:34" ht="371.25" x14ac:dyDescent="0.25">
      <c r="B3" s="159" t="s">
        <v>40</v>
      </c>
      <c r="C3" s="159" t="s">
        <v>41</v>
      </c>
      <c r="D3" s="159" t="s">
        <v>42</v>
      </c>
      <c r="E3" s="159" t="s">
        <v>43</v>
      </c>
      <c r="F3" s="159" t="s">
        <v>338</v>
      </c>
      <c r="G3" s="159" t="s">
        <v>302</v>
      </c>
      <c r="H3" s="159" t="s">
        <v>303</v>
      </c>
      <c r="I3" s="159" t="s">
        <v>304</v>
      </c>
      <c r="J3" s="106" t="s">
        <v>139</v>
      </c>
      <c r="K3" s="102" t="s">
        <v>453</v>
      </c>
      <c r="L3" s="102" t="s">
        <v>161</v>
      </c>
      <c r="M3" s="106" t="s">
        <v>44</v>
      </c>
      <c r="N3" s="160">
        <v>42745</v>
      </c>
      <c r="O3" s="160">
        <v>43100</v>
      </c>
      <c r="P3" s="106" t="s">
        <v>88</v>
      </c>
      <c r="Q3" s="106" t="s">
        <v>88</v>
      </c>
      <c r="R3" s="108">
        <v>0.01</v>
      </c>
      <c r="S3" s="99">
        <v>0.08</v>
      </c>
      <c r="T3" s="108">
        <v>0.08</v>
      </c>
      <c r="U3" s="108">
        <v>0.09</v>
      </c>
      <c r="V3" s="99">
        <v>0.08</v>
      </c>
      <c r="W3" s="108">
        <v>0.08</v>
      </c>
      <c r="X3" s="108">
        <v>0.09</v>
      </c>
      <c r="Y3" s="99">
        <v>0.08</v>
      </c>
      <c r="Z3" s="108">
        <v>0.08</v>
      </c>
      <c r="AA3" s="108">
        <v>0.09</v>
      </c>
      <c r="AB3" s="99">
        <v>0.08</v>
      </c>
      <c r="AC3" s="108">
        <v>0.08</v>
      </c>
      <c r="AD3" s="108">
        <v>0.09</v>
      </c>
      <c r="AE3" s="159" t="s">
        <v>722</v>
      </c>
      <c r="AF3" s="171">
        <v>0.09</v>
      </c>
      <c r="AG3" s="99">
        <f>+'Mayo 2017'!AG3+'Junio 2017'!AF3</f>
        <v>0.5</v>
      </c>
      <c r="AH3" s="173" t="s">
        <v>774</v>
      </c>
    </row>
    <row r="4" spans="2:34" ht="409.5" x14ac:dyDescent="0.25">
      <c r="B4" s="159" t="s">
        <v>40</v>
      </c>
      <c r="C4" s="159" t="s">
        <v>41</v>
      </c>
      <c r="D4" s="159" t="s">
        <v>42</v>
      </c>
      <c r="E4" s="159" t="s">
        <v>43</v>
      </c>
      <c r="F4" s="159" t="s">
        <v>338</v>
      </c>
      <c r="G4" s="159" t="s">
        <v>302</v>
      </c>
      <c r="H4" s="159" t="s">
        <v>303</v>
      </c>
      <c r="I4" s="159" t="s">
        <v>304</v>
      </c>
      <c r="J4" s="106" t="s">
        <v>255</v>
      </c>
      <c r="K4" s="102" t="s">
        <v>140</v>
      </c>
      <c r="L4" s="102" t="s">
        <v>161</v>
      </c>
      <c r="M4" s="106" t="s">
        <v>44</v>
      </c>
      <c r="N4" s="160">
        <v>42745</v>
      </c>
      <c r="O4" s="160">
        <v>43100</v>
      </c>
      <c r="P4" s="106" t="s">
        <v>88</v>
      </c>
      <c r="Q4" s="106" t="s">
        <v>88</v>
      </c>
      <c r="R4" s="108">
        <v>0.01</v>
      </c>
      <c r="S4" s="99">
        <v>0.08</v>
      </c>
      <c r="T4" s="108">
        <v>0.08</v>
      </c>
      <c r="U4" s="108">
        <v>0.09</v>
      </c>
      <c r="V4" s="99">
        <v>0.08</v>
      </c>
      <c r="W4" s="108">
        <v>0.08</v>
      </c>
      <c r="X4" s="108">
        <v>0.09</v>
      </c>
      <c r="Y4" s="99">
        <v>0.08</v>
      </c>
      <c r="Z4" s="108">
        <v>0.08</v>
      </c>
      <c r="AA4" s="108">
        <v>0.09</v>
      </c>
      <c r="AB4" s="99">
        <v>0.08</v>
      </c>
      <c r="AC4" s="108">
        <v>0.08</v>
      </c>
      <c r="AD4" s="108">
        <v>0.09</v>
      </c>
      <c r="AE4" s="159" t="s">
        <v>722</v>
      </c>
      <c r="AF4" s="171">
        <v>0.09</v>
      </c>
      <c r="AG4" s="99">
        <f>+'Mayo 2017'!AG4+'Junio 2017'!AF4</f>
        <v>0.5</v>
      </c>
      <c r="AH4" s="173" t="s">
        <v>775</v>
      </c>
    </row>
    <row r="5" spans="2:34" ht="247.5" x14ac:dyDescent="0.25">
      <c r="B5" s="159" t="s">
        <v>40</v>
      </c>
      <c r="C5" s="159" t="s">
        <v>41</v>
      </c>
      <c r="D5" s="159" t="s">
        <v>42</v>
      </c>
      <c r="E5" s="159" t="s">
        <v>43</v>
      </c>
      <c r="F5" s="159" t="s">
        <v>338</v>
      </c>
      <c r="G5" s="159" t="s">
        <v>302</v>
      </c>
      <c r="H5" s="159" t="s">
        <v>303</v>
      </c>
      <c r="I5" s="159" t="s">
        <v>304</v>
      </c>
      <c r="J5" s="106" t="s">
        <v>256</v>
      </c>
      <c r="K5" s="102" t="s">
        <v>456</v>
      </c>
      <c r="L5" s="102" t="s">
        <v>161</v>
      </c>
      <c r="M5" s="106" t="s">
        <v>44</v>
      </c>
      <c r="N5" s="160">
        <v>42745</v>
      </c>
      <c r="O5" s="160">
        <v>43100</v>
      </c>
      <c r="P5" s="106" t="s">
        <v>88</v>
      </c>
      <c r="Q5" s="106" t="s">
        <v>93</v>
      </c>
      <c r="R5" s="108">
        <v>0.02</v>
      </c>
      <c r="S5" s="99">
        <v>0.08</v>
      </c>
      <c r="T5" s="108">
        <v>0.08</v>
      </c>
      <c r="U5" s="108">
        <v>0.09</v>
      </c>
      <c r="V5" s="99">
        <v>0.08</v>
      </c>
      <c r="W5" s="108">
        <v>0.08</v>
      </c>
      <c r="X5" s="108">
        <v>0.09</v>
      </c>
      <c r="Y5" s="99">
        <v>0.08</v>
      </c>
      <c r="Z5" s="108">
        <v>0.08</v>
      </c>
      <c r="AA5" s="108">
        <v>0.09</v>
      </c>
      <c r="AB5" s="99">
        <v>0.08</v>
      </c>
      <c r="AC5" s="108">
        <v>0.08</v>
      </c>
      <c r="AD5" s="108">
        <v>0.09</v>
      </c>
      <c r="AE5" s="159" t="s">
        <v>722</v>
      </c>
      <c r="AF5" s="171">
        <v>0.09</v>
      </c>
      <c r="AG5" s="99">
        <f>+'Mayo 2017'!AG5+'Junio 2017'!AF5</f>
        <v>0.5</v>
      </c>
      <c r="AH5" s="173" t="s">
        <v>776</v>
      </c>
    </row>
    <row r="6" spans="2:34" ht="45" x14ac:dyDescent="0.25">
      <c r="B6" s="159" t="s">
        <v>40</v>
      </c>
      <c r="C6" s="159" t="s">
        <v>41</v>
      </c>
      <c r="D6" s="159" t="s">
        <v>42</v>
      </c>
      <c r="E6" s="159" t="s">
        <v>43</v>
      </c>
      <c r="F6" s="159" t="s">
        <v>338</v>
      </c>
      <c r="G6" s="159" t="s">
        <v>302</v>
      </c>
      <c r="H6" s="159" t="s">
        <v>303</v>
      </c>
      <c r="I6" s="159" t="s">
        <v>304</v>
      </c>
      <c r="J6" s="106" t="s">
        <v>141</v>
      </c>
      <c r="K6" s="102" t="s">
        <v>142</v>
      </c>
      <c r="L6" s="102" t="s">
        <v>160</v>
      </c>
      <c r="M6" s="106" t="s">
        <v>44</v>
      </c>
      <c r="N6" s="160">
        <v>42887</v>
      </c>
      <c r="O6" s="160">
        <v>43100</v>
      </c>
      <c r="P6" s="106" t="s">
        <v>88</v>
      </c>
      <c r="Q6" s="106" t="s">
        <v>88</v>
      </c>
      <c r="R6" s="108">
        <v>0</v>
      </c>
      <c r="S6" s="99">
        <v>0.08</v>
      </c>
      <c r="T6" s="108">
        <v>0.08</v>
      </c>
      <c r="U6" s="108">
        <v>0.09</v>
      </c>
      <c r="V6" s="108">
        <v>0.08</v>
      </c>
      <c r="W6" s="108">
        <v>0.08</v>
      </c>
      <c r="X6" s="99">
        <v>0.09</v>
      </c>
      <c r="Y6" s="108">
        <v>0.08</v>
      </c>
      <c r="Z6" s="108">
        <v>0.08</v>
      </c>
      <c r="AA6" s="99">
        <v>0.09</v>
      </c>
      <c r="AB6" s="99">
        <v>0.08</v>
      </c>
      <c r="AC6" s="99">
        <v>0.08</v>
      </c>
      <c r="AD6" s="99">
        <v>0.09</v>
      </c>
      <c r="AE6" s="159" t="s">
        <v>722</v>
      </c>
      <c r="AF6" s="171">
        <v>0.09</v>
      </c>
      <c r="AG6" s="99">
        <f>+'Mayo 2017'!AG6+'Junio 2017'!AF6</f>
        <v>0.5</v>
      </c>
      <c r="AH6" s="173" t="s">
        <v>777</v>
      </c>
    </row>
    <row r="7" spans="2:34" ht="409.5" x14ac:dyDescent="0.25">
      <c r="B7" s="159" t="s">
        <v>40</v>
      </c>
      <c r="C7" s="159" t="s">
        <v>41</v>
      </c>
      <c r="D7" s="159" t="s">
        <v>42</v>
      </c>
      <c r="E7" s="159" t="s">
        <v>43</v>
      </c>
      <c r="F7" s="159" t="s">
        <v>338</v>
      </c>
      <c r="G7" s="159" t="s">
        <v>302</v>
      </c>
      <c r="H7" s="159" t="s">
        <v>303</v>
      </c>
      <c r="I7" s="159" t="s">
        <v>304</v>
      </c>
      <c r="J7" s="106" t="s">
        <v>143</v>
      </c>
      <c r="K7" s="102" t="s">
        <v>459</v>
      </c>
      <c r="L7" s="102" t="s">
        <v>213</v>
      </c>
      <c r="M7" s="106" t="s">
        <v>44</v>
      </c>
      <c r="N7" s="160">
        <v>42736</v>
      </c>
      <c r="O7" s="160">
        <v>43100</v>
      </c>
      <c r="P7" s="106" t="s">
        <v>88</v>
      </c>
      <c r="Q7" s="106" t="s">
        <v>93</v>
      </c>
      <c r="R7" s="108">
        <v>1.4999999999999999E-2</v>
      </c>
      <c r="S7" s="99">
        <v>0.08</v>
      </c>
      <c r="T7" s="108">
        <v>0.08</v>
      </c>
      <c r="U7" s="108">
        <v>0.09</v>
      </c>
      <c r="V7" s="108">
        <v>0.08</v>
      </c>
      <c r="W7" s="108">
        <v>0.08</v>
      </c>
      <c r="X7" s="99">
        <v>0.09</v>
      </c>
      <c r="Y7" s="108">
        <v>0.08</v>
      </c>
      <c r="Z7" s="108">
        <v>0.08</v>
      </c>
      <c r="AA7" s="99">
        <v>0.09</v>
      </c>
      <c r="AB7" s="99">
        <v>0.08</v>
      </c>
      <c r="AC7" s="99">
        <v>0.08</v>
      </c>
      <c r="AD7" s="99">
        <v>0.09</v>
      </c>
      <c r="AE7" s="159" t="s">
        <v>722</v>
      </c>
      <c r="AF7" s="171">
        <v>0.09</v>
      </c>
      <c r="AG7" s="99">
        <f>+'Mayo 2017'!AG7+'Junio 2017'!AF7</f>
        <v>0.5</v>
      </c>
      <c r="AH7" s="173" t="s">
        <v>778</v>
      </c>
    </row>
    <row r="8" spans="2:34" ht="45" x14ac:dyDescent="0.25">
      <c r="B8" s="159" t="s">
        <v>40</v>
      </c>
      <c r="C8" s="159" t="s">
        <v>41</v>
      </c>
      <c r="D8" s="159" t="s">
        <v>42</v>
      </c>
      <c r="E8" s="159" t="s">
        <v>43</v>
      </c>
      <c r="F8" s="159" t="s">
        <v>338</v>
      </c>
      <c r="G8" s="159" t="s">
        <v>302</v>
      </c>
      <c r="H8" s="159" t="s">
        <v>303</v>
      </c>
      <c r="I8" s="159" t="s">
        <v>304</v>
      </c>
      <c r="J8" s="106" t="s">
        <v>144</v>
      </c>
      <c r="K8" s="102" t="s">
        <v>461</v>
      </c>
      <c r="L8" s="102" t="s">
        <v>214</v>
      </c>
      <c r="M8" s="106" t="s">
        <v>44</v>
      </c>
      <c r="N8" s="160">
        <v>42856</v>
      </c>
      <c r="O8" s="160">
        <v>43070</v>
      </c>
      <c r="P8" s="106" t="s">
        <v>45</v>
      </c>
      <c r="Q8" s="106" t="s">
        <v>88</v>
      </c>
      <c r="R8" s="108">
        <v>0.01</v>
      </c>
      <c r="S8" s="99"/>
      <c r="T8" s="108"/>
      <c r="U8" s="108"/>
      <c r="V8" s="108"/>
      <c r="W8" s="108">
        <v>0.13</v>
      </c>
      <c r="X8" s="99">
        <v>0.12</v>
      </c>
      <c r="Y8" s="108">
        <v>0.13</v>
      </c>
      <c r="Z8" s="108">
        <v>0.12</v>
      </c>
      <c r="AA8" s="99">
        <v>0.13</v>
      </c>
      <c r="AB8" s="99">
        <v>0.12</v>
      </c>
      <c r="AC8" s="99">
        <v>0.13</v>
      </c>
      <c r="AD8" s="99">
        <v>0.12</v>
      </c>
      <c r="AE8" s="159" t="s">
        <v>722</v>
      </c>
      <c r="AF8" s="171">
        <v>0.12</v>
      </c>
      <c r="AG8" s="99">
        <f>+'Mayo 2017'!AG8+'Junio 2017'!AF8</f>
        <v>0.25</v>
      </c>
      <c r="AH8" s="173" t="s">
        <v>779</v>
      </c>
    </row>
    <row r="9" spans="2:34" ht="45" x14ac:dyDescent="0.25">
      <c r="B9" s="159" t="s">
        <v>40</v>
      </c>
      <c r="C9" s="159" t="s">
        <v>41</v>
      </c>
      <c r="D9" s="159" t="s">
        <v>42</v>
      </c>
      <c r="E9" s="159" t="s">
        <v>43</v>
      </c>
      <c r="F9" s="159" t="s">
        <v>338</v>
      </c>
      <c r="G9" s="159" t="s">
        <v>302</v>
      </c>
      <c r="H9" s="159" t="s">
        <v>303</v>
      </c>
      <c r="I9" s="159" t="s">
        <v>304</v>
      </c>
      <c r="J9" s="106" t="s">
        <v>145</v>
      </c>
      <c r="K9" s="102" t="s">
        <v>146</v>
      </c>
      <c r="L9" s="102" t="s">
        <v>161</v>
      </c>
      <c r="M9" s="106" t="s">
        <v>44</v>
      </c>
      <c r="N9" s="160">
        <v>42745</v>
      </c>
      <c r="O9" s="160">
        <v>43100</v>
      </c>
      <c r="P9" s="106" t="s">
        <v>88</v>
      </c>
      <c r="Q9" s="106" t="s">
        <v>88</v>
      </c>
      <c r="R9" s="108">
        <v>0.01</v>
      </c>
      <c r="S9" s="99">
        <v>0.08</v>
      </c>
      <c r="T9" s="108">
        <v>0.08</v>
      </c>
      <c r="U9" s="108">
        <v>0.09</v>
      </c>
      <c r="V9" s="99">
        <v>0.08</v>
      </c>
      <c r="W9" s="108">
        <v>0.08</v>
      </c>
      <c r="X9" s="108">
        <v>0.09</v>
      </c>
      <c r="Y9" s="99">
        <v>0.08</v>
      </c>
      <c r="Z9" s="108">
        <v>0.08</v>
      </c>
      <c r="AA9" s="108">
        <v>0.09</v>
      </c>
      <c r="AB9" s="99">
        <v>0.08</v>
      </c>
      <c r="AC9" s="108">
        <v>0.08</v>
      </c>
      <c r="AD9" s="108">
        <v>0.09</v>
      </c>
      <c r="AE9" s="159" t="s">
        <v>722</v>
      </c>
      <c r="AF9" s="171">
        <v>0.09</v>
      </c>
      <c r="AG9" s="99">
        <f>+'Mayo 2017'!AG9+'Junio 2017'!AF9</f>
        <v>0.5</v>
      </c>
      <c r="AH9" s="173" t="s">
        <v>475</v>
      </c>
    </row>
    <row r="10" spans="2:34" ht="56.25" x14ac:dyDescent="0.25">
      <c r="B10" s="159" t="s">
        <v>40</v>
      </c>
      <c r="C10" s="159" t="s">
        <v>41</v>
      </c>
      <c r="D10" s="159" t="s">
        <v>42</v>
      </c>
      <c r="E10" s="159" t="s">
        <v>43</v>
      </c>
      <c r="F10" s="159" t="s">
        <v>338</v>
      </c>
      <c r="G10" s="159" t="s">
        <v>302</v>
      </c>
      <c r="H10" s="159" t="s">
        <v>303</v>
      </c>
      <c r="I10" s="159" t="s">
        <v>304</v>
      </c>
      <c r="J10" s="106" t="s">
        <v>147</v>
      </c>
      <c r="K10" s="102" t="s">
        <v>464</v>
      </c>
      <c r="L10" s="102" t="s">
        <v>157</v>
      </c>
      <c r="M10" s="106" t="s">
        <v>44</v>
      </c>
      <c r="N10" s="160">
        <v>42736</v>
      </c>
      <c r="O10" s="160">
        <v>42887</v>
      </c>
      <c r="P10" s="106" t="s">
        <v>148</v>
      </c>
      <c r="Q10" s="106" t="s">
        <v>149</v>
      </c>
      <c r="R10" s="108">
        <v>0</v>
      </c>
      <c r="S10" s="99">
        <v>0.14000000000000001</v>
      </c>
      <c r="T10" s="108">
        <v>0.14000000000000001</v>
      </c>
      <c r="U10" s="108">
        <v>0.14000000000000001</v>
      </c>
      <c r="V10" s="99">
        <v>0.14000000000000001</v>
      </c>
      <c r="W10" s="99">
        <v>0.14000000000000001</v>
      </c>
      <c r="X10" s="99">
        <v>0.15</v>
      </c>
      <c r="Y10" s="99">
        <v>0.15</v>
      </c>
      <c r="Z10" s="108"/>
      <c r="AA10" s="99"/>
      <c r="AB10" s="99"/>
      <c r="AC10" s="99"/>
      <c r="AD10" s="99"/>
      <c r="AE10" s="159" t="s">
        <v>722</v>
      </c>
      <c r="AF10" s="171">
        <v>0.15</v>
      </c>
      <c r="AG10" s="99">
        <f>+'Mayo 2017'!AG10+'Junio 2017'!AF10</f>
        <v>0.85000000000000009</v>
      </c>
      <c r="AH10" s="173" t="s">
        <v>780</v>
      </c>
    </row>
    <row r="11" spans="2:34" ht="45" x14ac:dyDescent="0.25">
      <c r="B11" s="159" t="s">
        <v>40</v>
      </c>
      <c r="C11" s="159" t="s">
        <v>41</v>
      </c>
      <c r="D11" s="159" t="s">
        <v>42</v>
      </c>
      <c r="E11" s="159" t="s">
        <v>43</v>
      </c>
      <c r="F11" s="159" t="s">
        <v>338</v>
      </c>
      <c r="G11" s="159" t="s">
        <v>302</v>
      </c>
      <c r="H11" s="159" t="s">
        <v>303</v>
      </c>
      <c r="I11" s="159" t="s">
        <v>304</v>
      </c>
      <c r="J11" s="106" t="s">
        <v>150</v>
      </c>
      <c r="K11" s="102" t="s">
        <v>151</v>
      </c>
      <c r="L11" s="102" t="s">
        <v>158</v>
      </c>
      <c r="M11" s="106" t="s">
        <v>44</v>
      </c>
      <c r="N11" s="160">
        <v>42736</v>
      </c>
      <c r="O11" s="160">
        <v>42840</v>
      </c>
      <c r="P11" s="106" t="s">
        <v>152</v>
      </c>
      <c r="Q11" s="106" t="s">
        <v>153</v>
      </c>
      <c r="R11" s="108">
        <v>0.02</v>
      </c>
      <c r="S11" s="99">
        <v>0.25</v>
      </c>
      <c r="T11" s="108">
        <v>0.25</v>
      </c>
      <c r="U11" s="108">
        <v>0.25</v>
      </c>
      <c r="V11" s="108">
        <v>0.25</v>
      </c>
      <c r="W11" s="108"/>
      <c r="X11" s="99"/>
      <c r="Y11" s="108"/>
      <c r="Z11" s="108"/>
      <c r="AA11" s="99"/>
      <c r="AB11" s="99"/>
      <c r="AC11" s="99"/>
      <c r="AD11" s="99"/>
      <c r="AE11" s="159" t="s">
        <v>722</v>
      </c>
      <c r="AF11" s="171"/>
      <c r="AG11" s="99">
        <f>+'Mayo 2017'!AG11+'Junio 2017'!AF11</f>
        <v>1</v>
      </c>
      <c r="AH11" s="173"/>
    </row>
    <row r="12" spans="2:34" ht="45" x14ac:dyDescent="0.25">
      <c r="B12" s="159" t="s">
        <v>40</v>
      </c>
      <c r="C12" s="159" t="s">
        <v>41</v>
      </c>
      <c r="D12" s="159" t="s">
        <v>42</v>
      </c>
      <c r="E12" s="159" t="s">
        <v>43</v>
      </c>
      <c r="F12" s="159" t="s">
        <v>338</v>
      </c>
      <c r="G12" s="159" t="s">
        <v>302</v>
      </c>
      <c r="H12" s="159" t="s">
        <v>303</v>
      </c>
      <c r="I12" s="159" t="s">
        <v>304</v>
      </c>
      <c r="J12" s="106" t="s">
        <v>154</v>
      </c>
      <c r="K12" s="102" t="s">
        <v>155</v>
      </c>
      <c r="L12" s="102" t="s">
        <v>159</v>
      </c>
      <c r="M12" s="106" t="s">
        <v>44</v>
      </c>
      <c r="N12" s="160">
        <v>42840</v>
      </c>
      <c r="O12" s="160">
        <v>42948</v>
      </c>
      <c r="P12" s="106" t="s">
        <v>156</v>
      </c>
      <c r="Q12" s="106" t="s">
        <v>88</v>
      </c>
      <c r="R12" s="108">
        <v>0.03</v>
      </c>
      <c r="S12" s="99"/>
      <c r="T12" s="108"/>
      <c r="U12" s="108"/>
      <c r="V12" s="108"/>
      <c r="W12" s="99">
        <v>0.25</v>
      </c>
      <c r="X12" s="108">
        <v>0.25</v>
      </c>
      <c r="Y12" s="108">
        <v>0.25</v>
      </c>
      <c r="Z12" s="108">
        <v>0.25</v>
      </c>
      <c r="AA12" s="99"/>
      <c r="AB12" s="99"/>
      <c r="AC12" s="99"/>
      <c r="AD12" s="99"/>
      <c r="AE12" s="159" t="s">
        <v>722</v>
      </c>
      <c r="AF12" s="171">
        <v>0.25</v>
      </c>
      <c r="AG12" s="99">
        <f>+'Mayo 2017'!AG12+'Junio 2017'!AF12</f>
        <v>0.5</v>
      </c>
      <c r="AH12" s="173" t="s">
        <v>781</v>
      </c>
    </row>
    <row r="13" spans="2:34" ht="56.25" x14ac:dyDescent="0.25">
      <c r="B13" s="159" t="s">
        <v>40</v>
      </c>
      <c r="C13" s="159" t="s">
        <v>41</v>
      </c>
      <c r="D13" s="159" t="s">
        <v>42</v>
      </c>
      <c r="E13" s="159" t="s">
        <v>43</v>
      </c>
      <c r="F13" s="159" t="s">
        <v>51</v>
      </c>
      <c r="G13" s="159" t="s">
        <v>302</v>
      </c>
      <c r="H13" s="159" t="s">
        <v>303</v>
      </c>
      <c r="I13" s="159" t="s">
        <v>304</v>
      </c>
      <c r="J13" s="102" t="s">
        <v>215</v>
      </c>
      <c r="K13" s="102" t="s">
        <v>219</v>
      </c>
      <c r="L13" s="102" t="s">
        <v>216</v>
      </c>
      <c r="M13" s="106" t="s">
        <v>48</v>
      </c>
      <c r="N13" s="160">
        <v>42737</v>
      </c>
      <c r="O13" s="160">
        <v>42767</v>
      </c>
      <c r="P13" s="102" t="s">
        <v>96</v>
      </c>
      <c r="Q13" s="106" t="s">
        <v>218</v>
      </c>
      <c r="R13" s="108">
        <v>0.02</v>
      </c>
      <c r="S13" s="99">
        <v>0.5</v>
      </c>
      <c r="T13" s="132"/>
      <c r="U13" s="108"/>
      <c r="V13" s="108"/>
      <c r="W13" s="108"/>
      <c r="X13" s="99"/>
      <c r="Y13" s="108"/>
      <c r="Z13" s="108"/>
      <c r="AA13" s="99"/>
      <c r="AB13" s="99">
        <v>0.1</v>
      </c>
      <c r="AC13" s="99">
        <v>0.1</v>
      </c>
      <c r="AD13" s="99">
        <v>0.3</v>
      </c>
      <c r="AE13" s="159" t="s">
        <v>722</v>
      </c>
      <c r="AF13" s="165">
        <v>0</v>
      </c>
      <c r="AG13" s="99">
        <f>+'Mayo 2017'!AG13+'Junio 2017'!AF13</f>
        <v>0.65</v>
      </c>
      <c r="AH13" s="102" t="s">
        <v>750</v>
      </c>
    </row>
    <row r="14" spans="2:34" ht="67.5" x14ac:dyDescent="0.25">
      <c r="B14" s="159" t="s">
        <v>40</v>
      </c>
      <c r="C14" s="159" t="s">
        <v>41</v>
      </c>
      <c r="D14" s="159" t="s">
        <v>42</v>
      </c>
      <c r="E14" s="159" t="s">
        <v>43</v>
      </c>
      <c r="F14" s="159" t="s">
        <v>51</v>
      </c>
      <c r="G14" s="159" t="s">
        <v>302</v>
      </c>
      <c r="H14" s="159" t="s">
        <v>303</v>
      </c>
      <c r="I14" s="159" t="s">
        <v>304</v>
      </c>
      <c r="J14" s="102" t="s">
        <v>368</v>
      </c>
      <c r="K14" s="102" t="s">
        <v>369</v>
      </c>
      <c r="L14" s="102" t="s">
        <v>217</v>
      </c>
      <c r="M14" s="106" t="s">
        <v>48</v>
      </c>
      <c r="N14" s="160">
        <v>42768</v>
      </c>
      <c r="O14" s="160">
        <v>42860</v>
      </c>
      <c r="P14" s="102" t="s">
        <v>45</v>
      </c>
      <c r="Q14" s="106" t="s">
        <v>218</v>
      </c>
      <c r="R14" s="108">
        <v>0.03</v>
      </c>
      <c r="S14" s="99"/>
      <c r="T14" s="132">
        <v>0.35</v>
      </c>
      <c r="U14" s="108">
        <v>0.35</v>
      </c>
      <c r="V14" s="108">
        <v>0.3</v>
      </c>
      <c r="W14" s="108"/>
      <c r="X14" s="99"/>
      <c r="Y14" s="108"/>
      <c r="Z14" s="108"/>
      <c r="AA14" s="99"/>
      <c r="AB14" s="99"/>
      <c r="AC14" s="99"/>
      <c r="AD14" s="99"/>
      <c r="AE14" s="159" t="s">
        <v>722</v>
      </c>
      <c r="AF14" s="165">
        <v>0</v>
      </c>
      <c r="AG14" s="99">
        <f>+'Mayo 2017'!AG14+'Junio 2017'!AF14</f>
        <v>1</v>
      </c>
      <c r="AH14" s="102" t="s">
        <v>751</v>
      </c>
    </row>
    <row r="15" spans="2:34" ht="45" x14ac:dyDescent="0.25">
      <c r="B15" s="159" t="s">
        <v>40</v>
      </c>
      <c r="C15" s="159" t="s">
        <v>41</v>
      </c>
      <c r="D15" s="159" t="s">
        <v>42</v>
      </c>
      <c r="E15" s="159" t="s">
        <v>43</v>
      </c>
      <c r="F15" s="159" t="s">
        <v>47</v>
      </c>
      <c r="G15" s="159" t="s">
        <v>302</v>
      </c>
      <c r="H15" s="159" t="s">
        <v>303</v>
      </c>
      <c r="I15" s="159" t="s">
        <v>304</v>
      </c>
      <c r="J15" s="102" t="s">
        <v>220</v>
      </c>
      <c r="K15" s="102" t="s">
        <v>371</v>
      </c>
      <c r="L15" s="102" t="s">
        <v>221</v>
      </c>
      <c r="M15" s="106" t="s">
        <v>48</v>
      </c>
      <c r="N15" s="160">
        <v>42747</v>
      </c>
      <c r="O15" s="160">
        <v>42786</v>
      </c>
      <c r="P15" s="102" t="s">
        <v>96</v>
      </c>
      <c r="Q15" s="106" t="s">
        <v>222</v>
      </c>
      <c r="R15" s="108">
        <v>0.02</v>
      </c>
      <c r="S15" s="99">
        <v>0.1</v>
      </c>
      <c r="T15" s="132">
        <v>0.2</v>
      </c>
      <c r="U15" s="108">
        <v>0.2</v>
      </c>
      <c r="V15" s="134"/>
      <c r="W15" s="108"/>
      <c r="X15" s="99"/>
      <c r="Y15" s="108">
        <v>0.5</v>
      </c>
      <c r="Z15" s="108"/>
      <c r="AA15" s="99"/>
      <c r="AB15" s="99"/>
      <c r="AC15" s="99"/>
      <c r="AD15" s="99"/>
      <c r="AE15" s="159" t="s">
        <v>722</v>
      </c>
      <c r="AF15" s="165">
        <v>0</v>
      </c>
      <c r="AG15" s="99">
        <f>+'Mayo 2017'!AG15+'Junio 2017'!AF15</f>
        <v>0.4</v>
      </c>
      <c r="AH15" s="102" t="s">
        <v>752</v>
      </c>
    </row>
    <row r="16" spans="2:34" ht="67.5" x14ac:dyDescent="0.25">
      <c r="B16" s="159" t="s">
        <v>40</v>
      </c>
      <c r="C16" s="159" t="s">
        <v>41</v>
      </c>
      <c r="D16" s="159" t="s">
        <v>42</v>
      </c>
      <c r="E16" s="159" t="s">
        <v>43</v>
      </c>
      <c r="F16" s="159" t="s">
        <v>47</v>
      </c>
      <c r="G16" s="159" t="s">
        <v>302</v>
      </c>
      <c r="H16" s="159" t="s">
        <v>303</v>
      </c>
      <c r="I16" s="159" t="s">
        <v>304</v>
      </c>
      <c r="J16" s="102" t="s">
        <v>224</v>
      </c>
      <c r="K16" s="102" t="s">
        <v>720</v>
      </c>
      <c r="L16" s="102" t="s">
        <v>216</v>
      </c>
      <c r="M16" s="106" t="s">
        <v>48</v>
      </c>
      <c r="N16" s="160">
        <v>42887</v>
      </c>
      <c r="O16" s="160">
        <v>43100</v>
      </c>
      <c r="P16" s="102" t="s">
        <v>226</v>
      </c>
      <c r="Q16" s="106" t="s">
        <v>88</v>
      </c>
      <c r="R16" s="108">
        <v>0.01</v>
      </c>
      <c r="S16" s="99"/>
      <c r="T16" s="132"/>
      <c r="U16" s="108"/>
      <c r="V16" s="108"/>
      <c r="W16" s="108"/>
      <c r="X16" s="99">
        <v>0.1</v>
      </c>
      <c r="Y16" s="108">
        <v>0.1</v>
      </c>
      <c r="Z16" s="108">
        <v>0.1</v>
      </c>
      <c r="AA16" s="99">
        <v>0.1</v>
      </c>
      <c r="AB16" s="99">
        <v>0.2</v>
      </c>
      <c r="AC16" s="99">
        <v>0.2</v>
      </c>
      <c r="AD16" s="99">
        <v>0.2</v>
      </c>
      <c r="AE16" s="159" t="s">
        <v>722</v>
      </c>
      <c r="AF16" s="165">
        <v>0.1</v>
      </c>
      <c r="AG16" s="99">
        <f>+'Mayo 2017'!AG16+'Junio 2017'!AF16</f>
        <v>0.1</v>
      </c>
      <c r="AH16" s="102" t="s">
        <v>753</v>
      </c>
    </row>
    <row r="17" spans="2:34" ht="67.5" x14ac:dyDescent="0.25">
      <c r="B17" s="159" t="s">
        <v>40</v>
      </c>
      <c r="C17" s="159" t="s">
        <v>41</v>
      </c>
      <c r="D17" s="159" t="s">
        <v>42</v>
      </c>
      <c r="E17" s="159" t="s">
        <v>43</v>
      </c>
      <c r="F17" s="159" t="s">
        <v>47</v>
      </c>
      <c r="G17" s="159" t="s">
        <v>302</v>
      </c>
      <c r="H17" s="159" t="s">
        <v>303</v>
      </c>
      <c r="I17" s="159" t="s">
        <v>304</v>
      </c>
      <c r="J17" s="109" t="s">
        <v>224</v>
      </c>
      <c r="K17" s="102" t="s">
        <v>225</v>
      </c>
      <c r="L17" s="102" t="s">
        <v>257</v>
      </c>
      <c r="M17" s="106" t="s">
        <v>48</v>
      </c>
      <c r="N17" s="160">
        <v>43070</v>
      </c>
      <c r="O17" s="160">
        <v>43100</v>
      </c>
      <c r="P17" s="102" t="s">
        <v>226</v>
      </c>
      <c r="Q17" s="106" t="s">
        <v>88</v>
      </c>
      <c r="R17" s="108">
        <v>0.01</v>
      </c>
      <c r="S17" s="159"/>
      <c r="T17" s="133"/>
      <c r="U17" s="133"/>
      <c r="V17" s="133"/>
      <c r="W17" s="133"/>
      <c r="X17" s="159"/>
      <c r="Y17" s="133"/>
      <c r="Z17" s="132"/>
      <c r="AA17" s="99"/>
      <c r="AB17" s="99"/>
      <c r="AC17" s="99"/>
      <c r="AD17" s="99">
        <v>1</v>
      </c>
      <c r="AE17" s="159" t="s">
        <v>722</v>
      </c>
      <c r="AF17" s="165">
        <v>0</v>
      </c>
      <c r="AG17" s="99">
        <f>+'Mayo 2017'!AG17+'Junio 2017'!AF17</f>
        <v>0</v>
      </c>
      <c r="AH17" s="102" t="s">
        <v>361</v>
      </c>
    </row>
    <row r="18" spans="2:34" ht="90" x14ac:dyDescent="0.25">
      <c r="B18" s="159" t="s">
        <v>40</v>
      </c>
      <c r="C18" s="159" t="s">
        <v>41</v>
      </c>
      <c r="D18" s="159" t="s">
        <v>42</v>
      </c>
      <c r="E18" s="159" t="s">
        <v>43</v>
      </c>
      <c r="F18" s="159" t="s">
        <v>47</v>
      </c>
      <c r="G18" s="159" t="s">
        <v>306</v>
      </c>
      <c r="H18" s="159" t="s">
        <v>307</v>
      </c>
      <c r="I18" s="159" t="s">
        <v>308</v>
      </c>
      <c r="J18" s="102" t="s">
        <v>227</v>
      </c>
      <c r="K18" s="102" t="s">
        <v>500</v>
      </c>
      <c r="L18" s="102" t="s">
        <v>229</v>
      </c>
      <c r="M18" s="106" t="s">
        <v>48</v>
      </c>
      <c r="N18" s="160">
        <v>42794</v>
      </c>
      <c r="O18" s="160">
        <v>43100</v>
      </c>
      <c r="P18" s="102" t="s">
        <v>49</v>
      </c>
      <c r="Q18" s="106" t="s">
        <v>230</v>
      </c>
      <c r="R18" s="108">
        <v>0.02</v>
      </c>
      <c r="S18" s="99"/>
      <c r="T18" s="132">
        <v>0.1</v>
      </c>
      <c r="U18" s="132"/>
      <c r="V18" s="132">
        <v>0.2</v>
      </c>
      <c r="W18" s="132"/>
      <c r="X18" s="99">
        <v>0.2</v>
      </c>
      <c r="Y18" s="132"/>
      <c r="Z18" s="132">
        <v>0.2</v>
      </c>
      <c r="AA18" s="99">
        <v>0.1</v>
      </c>
      <c r="AB18" s="99"/>
      <c r="AC18" s="99"/>
      <c r="AD18" s="99">
        <v>0.2</v>
      </c>
      <c r="AE18" s="159" t="s">
        <v>722</v>
      </c>
      <c r="AF18" s="165">
        <v>0.1</v>
      </c>
      <c r="AG18" s="99">
        <f>+'Mayo 2017'!AG18+'Junio 2017'!AF18</f>
        <v>0.6</v>
      </c>
      <c r="AH18" s="102" t="s">
        <v>754</v>
      </c>
    </row>
    <row r="19" spans="2:34" ht="247.5" x14ac:dyDescent="0.25">
      <c r="B19" s="159" t="s">
        <v>40</v>
      </c>
      <c r="C19" s="159" t="s">
        <v>41</v>
      </c>
      <c r="D19" s="159" t="s">
        <v>42</v>
      </c>
      <c r="E19" s="159" t="s">
        <v>43</v>
      </c>
      <c r="F19" s="159" t="s">
        <v>50</v>
      </c>
      <c r="G19" s="159" t="s">
        <v>302</v>
      </c>
      <c r="H19" s="159" t="s">
        <v>303</v>
      </c>
      <c r="I19" s="159" t="s">
        <v>304</v>
      </c>
      <c r="J19" s="102" t="s">
        <v>363</v>
      </c>
      <c r="K19" s="102" t="s">
        <v>374</v>
      </c>
      <c r="L19" s="102" t="s">
        <v>234</v>
      </c>
      <c r="M19" s="106" t="s">
        <v>48</v>
      </c>
      <c r="N19" s="160">
        <v>42765</v>
      </c>
      <c r="O19" s="160">
        <v>43100</v>
      </c>
      <c r="P19" s="102" t="s">
        <v>237</v>
      </c>
      <c r="Q19" s="106" t="s">
        <v>238</v>
      </c>
      <c r="R19" s="108">
        <v>0.12</v>
      </c>
      <c r="S19" s="99">
        <v>0.1</v>
      </c>
      <c r="T19" s="132"/>
      <c r="U19" s="132">
        <v>0.2</v>
      </c>
      <c r="V19" s="132"/>
      <c r="W19" s="132">
        <v>0.2</v>
      </c>
      <c r="X19" s="99"/>
      <c r="Y19" s="132">
        <v>0.1</v>
      </c>
      <c r="Z19" s="132"/>
      <c r="AA19" s="99">
        <v>0.2</v>
      </c>
      <c r="AB19" s="99"/>
      <c r="AC19" s="99">
        <v>0.2</v>
      </c>
      <c r="AD19" s="99"/>
      <c r="AE19" s="159" t="s">
        <v>722</v>
      </c>
      <c r="AF19" s="165">
        <v>0.1</v>
      </c>
      <c r="AG19" s="99">
        <f>+'Mayo 2017'!AG19+'Junio 2017'!AF19</f>
        <v>0.6</v>
      </c>
      <c r="AH19" s="102" t="s">
        <v>755</v>
      </c>
    </row>
    <row r="20" spans="2:34" ht="45" x14ac:dyDescent="0.25">
      <c r="B20" s="159" t="s">
        <v>40</v>
      </c>
      <c r="C20" s="159" t="s">
        <v>41</v>
      </c>
      <c r="D20" s="159" t="s">
        <v>42</v>
      </c>
      <c r="E20" s="159" t="s">
        <v>43</v>
      </c>
      <c r="F20" s="159" t="s">
        <v>50</v>
      </c>
      <c r="G20" s="159" t="s">
        <v>302</v>
      </c>
      <c r="H20" s="159" t="s">
        <v>303</v>
      </c>
      <c r="I20" s="159" t="s">
        <v>304</v>
      </c>
      <c r="J20" s="102" t="s">
        <v>231</v>
      </c>
      <c r="K20" s="102" t="s">
        <v>232</v>
      </c>
      <c r="L20" s="102" t="s">
        <v>235</v>
      </c>
      <c r="M20" s="106" t="s">
        <v>48</v>
      </c>
      <c r="N20" s="160">
        <v>42736</v>
      </c>
      <c r="O20" s="160">
        <v>43100</v>
      </c>
      <c r="P20" s="102" t="s">
        <v>45</v>
      </c>
      <c r="Q20" s="106" t="s">
        <v>88</v>
      </c>
      <c r="R20" s="108">
        <v>0.06</v>
      </c>
      <c r="S20" s="99">
        <v>0.1</v>
      </c>
      <c r="T20" s="132"/>
      <c r="U20" s="132">
        <v>0.2</v>
      </c>
      <c r="V20" s="132"/>
      <c r="W20" s="132">
        <v>0.2</v>
      </c>
      <c r="X20" s="99"/>
      <c r="Y20" s="132">
        <v>0.1</v>
      </c>
      <c r="Z20" s="132"/>
      <c r="AA20" s="99">
        <v>0.2</v>
      </c>
      <c r="AB20" s="99"/>
      <c r="AC20" s="99">
        <v>0.2</v>
      </c>
      <c r="AD20" s="99"/>
      <c r="AE20" s="159" t="s">
        <v>722</v>
      </c>
      <c r="AF20" s="165">
        <v>0</v>
      </c>
      <c r="AG20" s="99">
        <f>+'Mayo 2017'!AG20+'Junio 2017'!AF20</f>
        <v>0.5</v>
      </c>
      <c r="AH20" s="102" t="s">
        <v>756</v>
      </c>
    </row>
    <row r="21" spans="2:34" ht="45" x14ac:dyDescent="0.25">
      <c r="B21" s="159" t="s">
        <v>40</v>
      </c>
      <c r="C21" s="159" t="s">
        <v>41</v>
      </c>
      <c r="D21" s="159" t="s">
        <v>42</v>
      </c>
      <c r="E21" s="159" t="s">
        <v>43</v>
      </c>
      <c r="F21" s="159" t="s">
        <v>50</v>
      </c>
      <c r="G21" s="159" t="s">
        <v>302</v>
      </c>
      <c r="H21" s="159" t="s">
        <v>303</v>
      </c>
      <c r="I21" s="159" t="s">
        <v>304</v>
      </c>
      <c r="J21" s="102" t="s">
        <v>258</v>
      </c>
      <c r="K21" s="102" t="s">
        <v>233</v>
      </c>
      <c r="L21" s="102" t="s">
        <v>236</v>
      </c>
      <c r="M21" s="106" t="s">
        <v>48</v>
      </c>
      <c r="N21" s="160">
        <v>42736</v>
      </c>
      <c r="O21" s="160">
        <v>42923</v>
      </c>
      <c r="P21" s="102" t="s">
        <v>45</v>
      </c>
      <c r="Q21" s="106" t="s">
        <v>88</v>
      </c>
      <c r="R21" s="108">
        <v>0.06</v>
      </c>
      <c r="S21" s="99">
        <v>0.1</v>
      </c>
      <c r="T21" s="132"/>
      <c r="U21" s="132">
        <v>0.2</v>
      </c>
      <c r="V21" s="132"/>
      <c r="W21" s="132">
        <v>0.2</v>
      </c>
      <c r="X21" s="99">
        <v>0.2</v>
      </c>
      <c r="Y21" s="132">
        <v>0.3</v>
      </c>
      <c r="Z21" s="132"/>
      <c r="AA21" s="99"/>
      <c r="AB21" s="99"/>
      <c r="AC21" s="99"/>
      <c r="AD21" s="99"/>
      <c r="AE21" s="159" t="s">
        <v>722</v>
      </c>
      <c r="AF21" s="165">
        <v>0.1</v>
      </c>
      <c r="AG21" s="99">
        <f>+'Mayo 2017'!AG21+'Junio 2017'!AF21</f>
        <v>0.6</v>
      </c>
      <c r="AH21" s="102" t="s">
        <v>757</v>
      </c>
    </row>
    <row r="22" spans="2:34" ht="281.25" x14ac:dyDescent="0.25">
      <c r="B22" s="159" t="s">
        <v>40</v>
      </c>
      <c r="C22" s="159" t="s">
        <v>41</v>
      </c>
      <c r="D22" s="159" t="s">
        <v>42</v>
      </c>
      <c r="E22" s="159" t="s">
        <v>43</v>
      </c>
      <c r="F22" s="159" t="s">
        <v>52</v>
      </c>
      <c r="G22" s="159" t="s">
        <v>302</v>
      </c>
      <c r="H22" s="159" t="s">
        <v>303</v>
      </c>
      <c r="I22" s="159" t="s">
        <v>305</v>
      </c>
      <c r="J22" s="106" t="s">
        <v>94</v>
      </c>
      <c r="K22" s="102" t="s">
        <v>322</v>
      </c>
      <c r="L22" s="102" t="s">
        <v>95</v>
      </c>
      <c r="M22" s="106" t="s">
        <v>46</v>
      </c>
      <c r="N22" s="160">
        <v>42767</v>
      </c>
      <c r="O22" s="160">
        <v>43100</v>
      </c>
      <c r="P22" s="102" t="s">
        <v>96</v>
      </c>
      <c r="Q22" s="102" t="s">
        <v>97</v>
      </c>
      <c r="R22" s="108">
        <v>0.1</v>
      </c>
      <c r="S22" s="99">
        <v>0.03</v>
      </c>
      <c r="T22" s="108">
        <v>0.05</v>
      </c>
      <c r="U22" s="108">
        <v>0.05</v>
      </c>
      <c r="V22" s="108">
        <v>0.1</v>
      </c>
      <c r="W22" s="108">
        <v>0.1</v>
      </c>
      <c r="X22" s="108">
        <v>0.1</v>
      </c>
      <c r="Y22" s="108">
        <v>0.1</v>
      </c>
      <c r="Z22" s="108">
        <v>0.1</v>
      </c>
      <c r="AA22" s="108">
        <v>0.1</v>
      </c>
      <c r="AB22" s="108">
        <v>0.1</v>
      </c>
      <c r="AC22" s="108">
        <v>0.1</v>
      </c>
      <c r="AD22" s="108">
        <v>7.0000000000000007E-2</v>
      </c>
      <c r="AE22" s="159" t="s">
        <v>722</v>
      </c>
      <c r="AF22" s="170">
        <v>0.1</v>
      </c>
      <c r="AG22" s="99">
        <f>+'Mayo 2017'!AG22+'Junio 2017'!AF22</f>
        <v>0.43000000000000005</v>
      </c>
      <c r="AH22" s="173" t="s">
        <v>762</v>
      </c>
    </row>
    <row r="23" spans="2:34" ht="56.25" x14ac:dyDescent="0.25">
      <c r="B23" s="159" t="s">
        <v>40</v>
      </c>
      <c r="C23" s="159" t="s">
        <v>41</v>
      </c>
      <c r="D23" s="159" t="s">
        <v>42</v>
      </c>
      <c r="E23" s="159" t="s">
        <v>43</v>
      </c>
      <c r="F23" s="159" t="s">
        <v>52</v>
      </c>
      <c r="G23" s="159" t="s">
        <v>302</v>
      </c>
      <c r="H23" s="159" t="s">
        <v>303</v>
      </c>
      <c r="I23" s="159" t="s">
        <v>305</v>
      </c>
      <c r="J23" s="106" t="s">
        <v>98</v>
      </c>
      <c r="K23" s="102" t="s">
        <v>99</v>
      </c>
      <c r="L23" s="102" t="s">
        <v>100</v>
      </c>
      <c r="M23" s="106" t="s">
        <v>46</v>
      </c>
      <c r="N23" s="160">
        <v>42826</v>
      </c>
      <c r="O23" s="160">
        <v>43100</v>
      </c>
      <c r="P23" s="102" t="s">
        <v>96</v>
      </c>
      <c r="Q23" s="102" t="s">
        <v>97</v>
      </c>
      <c r="R23" s="108">
        <v>7.0000000000000007E-2</v>
      </c>
      <c r="S23" s="99"/>
      <c r="T23" s="108"/>
      <c r="U23" s="108"/>
      <c r="V23" s="108">
        <v>0.05</v>
      </c>
      <c r="W23" s="108">
        <v>0.1</v>
      </c>
      <c r="X23" s="99">
        <v>0.1</v>
      </c>
      <c r="Y23" s="108">
        <v>0.1</v>
      </c>
      <c r="Z23" s="108">
        <v>0.1</v>
      </c>
      <c r="AA23" s="99">
        <v>0.15</v>
      </c>
      <c r="AB23" s="99">
        <v>0.15</v>
      </c>
      <c r="AC23" s="99">
        <v>0.15</v>
      </c>
      <c r="AD23" s="99">
        <v>0.1</v>
      </c>
      <c r="AE23" s="159" t="s">
        <v>722</v>
      </c>
      <c r="AF23" s="170">
        <v>0.1</v>
      </c>
      <c r="AG23" s="99">
        <f>+'Mayo 2017'!AG23+'Junio 2017'!AF23</f>
        <v>0.25</v>
      </c>
      <c r="AH23" s="175" t="s">
        <v>763</v>
      </c>
    </row>
    <row r="24" spans="2:34" ht="45" x14ac:dyDescent="0.25">
      <c r="B24" s="159" t="s">
        <v>40</v>
      </c>
      <c r="C24" s="159" t="s">
        <v>41</v>
      </c>
      <c r="D24" s="159" t="s">
        <v>42</v>
      </c>
      <c r="E24" s="159" t="s">
        <v>43</v>
      </c>
      <c r="F24" s="159" t="s">
        <v>52</v>
      </c>
      <c r="G24" s="159" t="s">
        <v>302</v>
      </c>
      <c r="H24" s="159" t="s">
        <v>303</v>
      </c>
      <c r="I24" s="159" t="s">
        <v>305</v>
      </c>
      <c r="J24" s="106" t="s">
        <v>101</v>
      </c>
      <c r="K24" s="102" t="s">
        <v>102</v>
      </c>
      <c r="L24" s="102" t="s">
        <v>103</v>
      </c>
      <c r="M24" s="106" t="s">
        <v>46</v>
      </c>
      <c r="N24" s="160">
        <v>42826</v>
      </c>
      <c r="O24" s="160">
        <v>43100</v>
      </c>
      <c r="P24" s="102" t="s">
        <v>96</v>
      </c>
      <c r="Q24" s="102" t="s">
        <v>104</v>
      </c>
      <c r="R24" s="108">
        <v>0.08</v>
      </c>
      <c r="S24" s="99">
        <v>0.02</v>
      </c>
      <c r="T24" s="108">
        <v>0.04</v>
      </c>
      <c r="U24" s="108">
        <v>0.06</v>
      </c>
      <c r="V24" s="108">
        <v>0.08</v>
      </c>
      <c r="W24" s="108">
        <v>0.1</v>
      </c>
      <c r="X24" s="99">
        <v>0.1</v>
      </c>
      <c r="Y24" s="108">
        <v>0.1</v>
      </c>
      <c r="Z24" s="108">
        <v>0.1</v>
      </c>
      <c r="AA24" s="99">
        <v>0.1</v>
      </c>
      <c r="AB24" s="99">
        <v>0.1</v>
      </c>
      <c r="AC24" s="99">
        <v>0.1</v>
      </c>
      <c r="AD24" s="99">
        <v>0.1</v>
      </c>
      <c r="AE24" s="159" t="s">
        <v>722</v>
      </c>
      <c r="AF24" s="170">
        <v>0.05</v>
      </c>
      <c r="AG24" s="99">
        <f>+'Mayo 2017'!AG24+'Junio 2017'!AF24</f>
        <v>0.28999999999999998</v>
      </c>
      <c r="AH24" s="176" t="s">
        <v>764</v>
      </c>
    </row>
    <row r="25" spans="2:34" ht="247.5" x14ac:dyDescent="0.25">
      <c r="B25" s="159" t="s">
        <v>40</v>
      </c>
      <c r="C25" s="159" t="s">
        <v>41</v>
      </c>
      <c r="D25" s="159" t="s">
        <v>42</v>
      </c>
      <c r="E25" s="159" t="s">
        <v>43</v>
      </c>
      <c r="F25" s="159" t="s">
        <v>52</v>
      </c>
      <c r="G25" s="159" t="s">
        <v>324</v>
      </c>
      <c r="H25" s="159" t="s">
        <v>325</v>
      </c>
      <c r="I25" s="159" t="s">
        <v>323</v>
      </c>
      <c r="J25" s="106" t="s">
        <v>105</v>
      </c>
      <c r="K25" s="102" t="s">
        <v>106</v>
      </c>
      <c r="L25" s="102" t="s">
        <v>107</v>
      </c>
      <c r="M25" s="106" t="s">
        <v>46</v>
      </c>
      <c r="N25" s="160">
        <v>42745</v>
      </c>
      <c r="O25" s="160">
        <v>43100</v>
      </c>
      <c r="P25" s="102" t="s">
        <v>96</v>
      </c>
      <c r="Q25" s="102" t="s">
        <v>108</v>
      </c>
      <c r="R25" s="108">
        <v>0.08</v>
      </c>
      <c r="S25" s="99">
        <v>0.04</v>
      </c>
      <c r="T25" s="108">
        <v>0.06</v>
      </c>
      <c r="U25" s="108">
        <v>0.08</v>
      </c>
      <c r="V25" s="108">
        <v>0.08</v>
      </c>
      <c r="W25" s="108">
        <v>0.08</v>
      </c>
      <c r="X25" s="99">
        <v>0.08</v>
      </c>
      <c r="Y25" s="108">
        <v>0.08</v>
      </c>
      <c r="Z25" s="108">
        <v>0.08</v>
      </c>
      <c r="AA25" s="99">
        <v>0.1</v>
      </c>
      <c r="AB25" s="99">
        <v>0.1</v>
      </c>
      <c r="AC25" s="99">
        <v>0.1</v>
      </c>
      <c r="AD25" s="99">
        <v>0.12</v>
      </c>
      <c r="AE25" s="159" t="s">
        <v>722</v>
      </c>
      <c r="AF25" s="170">
        <v>0.06</v>
      </c>
      <c r="AG25" s="99">
        <f>+'Mayo 2017'!AG25+'Junio 2017'!AF25</f>
        <v>0.32</v>
      </c>
      <c r="AH25" s="176" t="s">
        <v>765</v>
      </c>
    </row>
    <row r="26" spans="2:34" ht="56.25" x14ac:dyDescent="0.25">
      <c r="B26" s="159" t="s">
        <v>40</v>
      </c>
      <c r="C26" s="159" t="s">
        <v>41</v>
      </c>
      <c r="D26" s="159" t="s">
        <v>42</v>
      </c>
      <c r="E26" s="159" t="s">
        <v>43</v>
      </c>
      <c r="F26" s="159" t="s">
        <v>52</v>
      </c>
      <c r="G26" s="159" t="s">
        <v>302</v>
      </c>
      <c r="H26" s="159" t="s">
        <v>303</v>
      </c>
      <c r="I26" s="159" t="s">
        <v>305</v>
      </c>
      <c r="J26" s="106" t="s">
        <v>109</v>
      </c>
      <c r="K26" s="102" t="s">
        <v>110</v>
      </c>
      <c r="L26" s="102" t="s">
        <v>111</v>
      </c>
      <c r="M26" s="106" t="s">
        <v>46</v>
      </c>
      <c r="N26" s="160">
        <v>42658</v>
      </c>
      <c r="O26" s="160">
        <v>43100</v>
      </c>
      <c r="P26" s="102" t="s">
        <v>96</v>
      </c>
      <c r="Q26" s="102" t="s">
        <v>112</v>
      </c>
      <c r="R26" s="108">
        <v>0.02</v>
      </c>
      <c r="S26" s="99">
        <v>0.01</v>
      </c>
      <c r="T26" s="108"/>
      <c r="U26" s="108"/>
      <c r="V26" s="108">
        <v>0.04</v>
      </c>
      <c r="W26" s="108"/>
      <c r="X26" s="99"/>
      <c r="Y26" s="108"/>
      <c r="Z26" s="108">
        <v>0.1</v>
      </c>
      <c r="AA26" s="99">
        <v>0.2</v>
      </c>
      <c r="AB26" s="99">
        <v>0.2</v>
      </c>
      <c r="AC26" s="99">
        <v>0.2</v>
      </c>
      <c r="AD26" s="99">
        <v>0.25</v>
      </c>
      <c r="AE26" s="159" t="s">
        <v>722</v>
      </c>
      <c r="AF26" s="170">
        <v>0.05</v>
      </c>
      <c r="AG26" s="99">
        <f>+'Mayo 2017'!AG26+'Junio 2017'!AF26</f>
        <v>6.0000000000000005E-2</v>
      </c>
      <c r="AH26" s="173" t="s">
        <v>766</v>
      </c>
    </row>
    <row r="27" spans="2:34" ht="180" x14ac:dyDescent="0.25">
      <c r="B27" s="159" t="s">
        <v>40</v>
      </c>
      <c r="C27" s="159" t="s">
        <v>41</v>
      </c>
      <c r="D27" s="159" t="s">
        <v>42</v>
      </c>
      <c r="E27" s="159" t="s">
        <v>43</v>
      </c>
      <c r="F27" s="159" t="s">
        <v>52</v>
      </c>
      <c r="G27" s="159" t="s">
        <v>302</v>
      </c>
      <c r="H27" s="159" t="s">
        <v>303</v>
      </c>
      <c r="I27" s="159" t="s">
        <v>305</v>
      </c>
      <c r="J27" s="106" t="s">
        <v>113</v>
      </c>
      <c r="K27" s="102" t="s">
        <v>114</v>
      </c>
      <c r="L27" s="102" t="s">
        <v>115</v>
      </c>
      <c r="M27" s="106" t="s">
        <v>46</v>
      </c>
      <c r="N27" s="160">
        <v>42826</v>
      </c>
      <c r="O27" s="160">
        <v>43100</v>
      </c>
      <c r="P27" s="102" t="s">
        <v>116</v>
      </c>
      <c r="Q27" s="102" t="s">
        <v>117</v>
      </c>
      <c r="R27" s="108">
        <v>0.08</v>
      </c>
      <c r="S27" s="99"/>
      <c r="T27" s="108"/>
      <c r="U27" s="108"/>
      <c r="V27" s="108">
        <v>0.05</v>
      </c>
      <c r="W27" s="108">
        <v>0.1</v>
      </c>
      <c r="X27" s="99">
        <v>0.1</v>
      </c>
      <c r="Y27" s="108">
        <v>0.1</v>
      </c>
      <c r="Z27" s="108">
        <v>0.1</v>
      </c>
      <c r="AA27" s="99">
        <v>0.1</v>
      </c>
      <c r="AB27" s="99">
        <v>0.1</v>
      </c>
      <c r="AC27" s="99">
        <v>0.1</v>
      </c>
      <c r="AD27" s="99">
        <v>0.25</v>
      </c>
      <c r="AE27" s="159" t="s">
        <v>722</v>
      </c>
      <c r="AF27" s="170">
        <v>0.05</v>
      </c>
      <c r="AG27" s="99">
        <f>+'Mayo 2017'!AG27+'Junio 2017'!AF27</f>
        <v>0.2</v>
      </c>
      <c r="AH27" s="173" t="s">
        <v>767</v>
      </c>
    </row>
    <row r="28" spans="2:34" ht="90" x14ac:dyDescent="0.25">
      <c r="B28" s="159" t="s">
        <v>40</v>
      </c>
      <c r="C28" s="159" t="s">
        <v>41</v>
      </c>
      <c r="D28" s="159" t="s">
        <v>42</v>
      </c>
      <c r="E28" s="159" t="s">
        <v>43</v>
      </c>
      <c r="F28" s="159" t="s">
        <v>52</v>
      </c>
      <c r="G28" s="159" t="s">
        <v>302</v>
      </c>
      <c r="H28" s="159" t="s">
        <v>303</v>
      </c>
      <c r="I28" s="159" t="s">
        <v>305</v>
      </c>
      <c r="J28" s="106" t="s">
        <v>118</v>
      </c>
      <c r="K28" s="102" t="s">
        <v>119</v>
      </c>
      <c r="L28" s="102" t="s">
        <v>120</v>
      </c>
      <c r="M28" s="106" t="s">
        <v>46</v>
      </c>
      <c r="N28" s="160">
        <v>42948</v>
      </c>
      <c r="O28" s="160">
        <v>43100</v>
      </c>
      <c r="P28" s="102"/>
      <c r="Q28" s="102"/>
      <c r="R28" s="108">
        <v>0.08</v>
      </c>
      <c r="S28" s="99"/>
      <c r="T28" s="108"/>
      <c r="U28" s="108"/>
      <c r="V28" s="108"/>
      <c r="W28" s="108"/>
      <c r="X28" s="99"/>
      <c r="Y28" s="108"/>
      <c r="Z28" s="108">
        <v>0.05</v>
      </c>
      <c r="AA28" s="99">
        <v>0.1</v>
      </c>
      <c r="AB28" s="99">
        <v>0.2</v>
      </c>
      <c r="AC28" s="99">
        <v>0.3</v>
      </c>
      <c r="AD28" s="99">
        <v>0.35</v>
      </c>
      <c r="AE28" s="159" t="s">
        <v>722</v>
      </c>
      <c r="AF28" s="170">
        <v>0.02</v>
      </c>
      <c r="AG28" s="99">
        <f>+'Mayo 2017'!AG28+'Junio 2017'!AF28</f>
        <v>0.02</v>
      </c>
      <c r="AH28" s="173" t="s">
        <v>768</v>
      </c>
    </row>
    <row r="29" spans="2:34" ht="123.75" x14ac:dyDescent="0.25">
      <c r="B29" s="159" t="s">
        <v>40</v>
      </c>
      <c r="C29" s="106" t="s">
        <v>54</v>
      </c>
      <c r="D29" s="159" t="s">
        <v>42</v>
      </c>
      <c r="E29" s="106" t="s">
        <v>55</v>
      </c>
      <c r="F29" s="106" t="s">
        <v>56</v>
      </c>
      <c r="G29" s="159" t="s">
        <v>302</v>
      </c>
      <c r="H29" s="106" t="s">
        <v>309</v>
      </c>
      <c r="I29" s="106" t="s">
        <v>310</v>
      </c>
      <c r="J29" s="158" t="s">
        <v>162</v>
      </c>
      <c r="K29" s="102" t="s">
        <v>339</v>
      </c>
      <c r="L29" s="102" t="s">
        <v>259</v>
      </c>
      <c r="M29" s="106" t="s">
        <v>57</v>
      </c>
      <c r="N29" s="160">
        <v>42795</v>
      </c>
      <c r="O29" s="160">
        <v>42916</v>
      </c>
      <c r="P29" s="102" t="s">
        <v>260</v>
      </c>
      <c r="Q29" s="102" t="s">
        <v>88</v>
      </c>
      <c r="R29" s="108">
        <v>0.2</v>
      </c>
      <c r="S29" s="99"/>
      <c r="T29" s="108"/>
      <c r="U29" s="108">
        <v>0.25</v>
      </c>
      <c r="V29" s="108">
        <v>0.25</v>
      </c>
      <c r="W29" s="108">
        <v>0.25</v>
      </c>
      <c r="X29" s="99">
        <v>0.25</v>
      </c>
      <c r="Y29" s="108"/>
      <c r="Z29" s="108"/>
      <c r="AA29" s="99"/>
      <c r="AB29" s="108"/>
      <c r="AC29" s="108"/>
      <c r="AD29" s="99"/>
      <c r="AE29" s="159" t="s">
        <v>722</v>
      </c>
      <c r="AF29" s="165">
        <v>0.1</v>
      </c>
      <c r="AG29" s="99">
        <f>+'Mayo 2017'!AG29+'Junio 2017'!AF29</f>
        <v>0.44999999999999996</v>
      </c>
      <c r="AH29" s="137" t="s">
        <v>737</v>
      </c>
    </row>
    <row r="30" spans="2:34" ht="168.75" x14ac:dyDescent="0.25">
      <c r="B30" s="159" t="s">
        <v>40</v>
      </c>
      <c r="C30" s="159" t="s">
        <v>58</v>
      </c>
      <c r="D30" s="159" t="s">
        <v>42</v>
      </c>
      <c r="E30" s="106" t="s">
        <v>55</v>
      </c>
      <c r="F30" s="159" t="s">
        <v>58</v>
      </c>
      <c r="G30" s="159" t="s">
        <v>302</v>
      </c>
      <c r="H30" s="106" t="s">
        <v>309</v>
      </c>
      <c r="I30" s="106" t="s">
        <v>311</v>
      </c>
      <c r="J30" s="294" t="s">
        <v>163</v>
      </c>
      <c r="K30" s="102" t="s">
        <v>164</v>
      </c>
      <c r="L30" s="102" t="s">
        <v>261</v>
      </c>
      <c r="M30" s="106" t="s">
        <v>57</v>
      </c>
      <c r="N30" s="160">
        <v>42736</v>
      </c>
      <c r="O30" s="160">
        <v>43100</v>
      </c>
      <c r="P30" s="102" t="s">
        <v>262</v>
      </c>
      <c r="Q30" s="102" t="s">
        <v>88</v>
      </c>
      <c r="R30" s="108">
        <v>0</v>
      </c>
      <c r="S30" s="99">
        <v>0.08</v>
      </c>
      <c r="T30" s="108">
        <v>0.08</v>
      </c>
      <c r="U30" s="108">
        <v>0.08</v>
      </c>
      <c r="V30" s="108">
        <v>0.08</v>
      </c>
      <c r="W30" s="108">
        <v>0.08</v>
      </c>
      <c r="X30" s="99">
        <v>0.08</v>
      </c>
      <c r="Y30" s="108">
        <v>0.08</v>
      </c>
      <c r="Z30" s="108">
        <v>0.08</v>
      </c>
      <c r="AA30" s="99">
        <v>0.08</v>
      </c>
      <c r="AB30" s="108">
        <v>0.09</v>
      </c>
      <c r="AC30" s="108">
        <v>0.09</v>
      </c>
      <c r="AD30" s="99">
        <v>0.1</v>
      </c>
      <c r="AE30" s="159" t="s">
        <v>722</v>
      </c>
      <c r="AF30" s="165">
        <v>0.08</v>
      </c>
      <c r="AG30" s="99">
        <f>+'Mayo 2017'!AG30+'Junio 2017'!AF30</f>
        <v>0.48000000000000004</v>
      </c>
      <c r="AH30" s="137" t="s">
        <v>670</v>
      </c>
    </row>
    <row r="31" spans="2:34" ht="123.75" x14ac:dyDescent="0.25">
      <c r="B31" s="159" t="s">
        <v>40</v>
      </c>
      <c r="C31" s="159" t="s">
        <v>58</v>
      </c>
      <c r="D31" s="159" t="s">
        <v>42</v>
      </c>
      <c r="E31" s="106" t="s">
        <v>55</v>
      </c>
      <c r="F31" s="159" t="s">
        <v>58</v>
      </c>
      <c r="G31" s="159" t="s">
        <v>302</v>
      </c>
      <c r="H31" s="106" t="s">
        <v>309</v>
      </c>
      <c r="I31" s="106" t="s">
        <v>311</v>
      </c>
      <c r="J31" s="295"/>
      <c r="K31" s="102" t="s">
        <v>165</v>
      </c>
      <c r="L31" s="102" t="s">
        <v>263</v>
      </c>
      <c r="M31" s="106" t="s">
        <v>57</v>
      </c>
      <c r="N31" s="160">
        <v>42736</v>
      </c>
      <c r="O31" s="160">
        <v>43100</v>
      </c>
      <c r="P31" s="102" t="s">
        <v>260</v>
      </c>
      <c r="Q31" s="102" t="s">
        <v>88</v>
      </c>
      <c r="R31" s="108">
        <v>0.05</v>
      </c>
      <c r="S31" s="99">
        <v>0.08</v>
      </c>
      <c r="T31" s="108">
        <v>0.08</v>
      </c>
      <c r="U31" s="108">
        <v>0.08</v>
      </c>
      <c r="V31" s="108">
        <v>0.08</v>
      </c>
      <c r="W31" s="108">
        <v>0.08</v>
      </c>
      <c r="X31" s="99">
        <v>0.08</v>
      </c>
      <c r="Y31" s="108">
        <v>0.08</v>
      </c>
      <c r="Z31" s="108">
        <v>0.08</v>
      </c>
      <c r="AA31" s="99">
        <v>0.08</v>
      </c>
      <c r="AB31" s="108">
        <v>0.09</v>
      </c>
      <c r="AC31" s="108">
        <v>0.09</v>
      </c>
      <c r="AD31" s="99">
        <v>0.1</v>
      </c>
      <c r="AE31" s="159" t="s">
        <v>722</v>
      </c>
      <c r="AF31" s="165">
        <v>0.08</v>
      </c>
      <c r="AG31" s="99">
        <f>+'Mayo 2017'!AG31+'Junio 2017'!AF31</f>
        <v>0.48000000000000004</v>
      </c>
      <c r="AH31" s="137" t="s">
        <v>738</v>
      </c>
    </row>
    <row r="32" spans="2:34" ht="112.5" x14ac:dyDescent="0.25">
      <c r="B32" s="159" t="s">
        <v>40</v>
      </c>
      <c r="C32" s="106" t="s">
        <v>54</v>
      </c>
      <c r="D32" s="159" t="s">
        <v>42</v>
      </c>
      <c r="E32" s="159" t="s">
        <v>55</v>
      </c>
      <c r="F32" s="106" t="s">
        <v>56</v>
      </c>
      <c r="G32" s="159" t="s">
        <v>302</v>
      </c>
      <c r="H32" s="106" t="s">
        <v>309</v>
      </c>
      <c r="I32" s="106" t="s">
        <v>311</v>
      </c>
      <c r="J32" s="294" t="s">
        <v>326</v>
      </c>
      <c r="K32" s="102" t="s">
        <v>166</v>
      </c>
      <c r="L32" s="102" t="s">
        <v>264</v>
      </c>
      <c r="M32" s="106" t="s">
        <v>57</v>
      </c>
      <c r="N32" s="160">
        <v>42736</v>
      </c>
      <c r="O32" s="160">
        <v>43100</v>
      </c>
      <c r="P32" s="102" t="s">
        <v>260</v>
      </c>
      <c r="Q32" s="102" t="s">
        <v>265</v>
      </c>
      <c r="R32" s="108">
        <v>0.05</v>
      </c>
      <c r="S32" s="99">
        <v>0.08</v>
      </c>
      <c r="T32" s="108">
        <v>0.08</v>
      </c>
      <c r="U32" s="108">
        <v>0.08</v>
      </c>
      <c r="V32" s="108">
        <v>0.08</v>
      </c>
      <c r="W32" s="108">
        <v>0.08</v>
      </c>
      <c r="X32" s="99">
        <v>0.08</v>
      </c>
      <c r="Y32" s="108">
        <v>0.08</v>
      </c>
      <c r="Z32" s="108">
        <v>0.08</v>
      </c>
      <c r="AA32" s="99">
        <v>0.08</v>
      </c>
      <c r="AB32" s="108">
        <v>0.09</v>
      </c>
      <c r="AC32" s="108">
        <v>0.09</v>
      </c>
      <c r="AD32" s="99">
        <v>0.1</v>
      </c>
      <c r="AE32" s="159" t="s">
        <v>722</v>
      </c>
      <c r="AF32" s="165">
        <v>0.08</v>
      </c>
      <c r="AG32" s="99">
        <f>+'Mayo 2017'!AG32+'Junio 2017'!AF32</f>
        <v>0.48000000000000004</v>
      </c>
      <c r="AH32" s="137" t="s">
        <v>739</v>
      </c>
    </row>
    <row r="33" spans="2:34" ht="135" x14ac:dyDescent="0.25">
      <c r="B33" s="159" t="s">
        <v>59</v>
      </c>
      <c r="C33" s="106" t="s">
        <v>54</v>
      </c>
      <c r="D33" s="159" t="s">
        <v>42</v>
      </c>
      <c r="E33" s="159" t="s">
        <v>55</v>
      </c>
      <c r="F33" s="106" t="s">
        <v>56</v>
      </c>
      <c r="G33" s="159" t="s">
        <v>302</v>
      </c>
      <c r="H33" s="106" t="s">
        <v>309</v>
      </c>
      <c r="I33" s="106" t="s">
        <v>311</v>
      </c>
      <c r="J33" s="295"/>
      <c r="K33" s="102" t="s">
        <v>167</v>
      </c>
      <c r="L33" s="102" t="s">
        <v>266</v>
      </c>
      <c r="M33" s="106" t="s">
        <v>57</v>
      </c>
      <c r="N33" s="160">
        <v>42795</v>
      </c>
      <c r="O33" s="160">
        <v>43100</v>
      </c>
      <c r="P33" s="102" t="s">
        <v>260</v>
      </c>
      <c r="Q33" s="102" t="s">
        <v>267</v>
      </c>
      <c r="R33" s="108">
        <v>0.3</v>
      </c>
      <c r="S33" s="99"/>
      <c r="T33" s="108"/>
      <c r="U33" s="108">
        <v>0.1</v>
      </c>
      <c r="V33" s="108">
        <v>0.1</v>
      </c>
      <c r="W33" s="108">
        <v>0.1</v>
      </c>
      <c r="X33" s="99">
        <v>0.1</v>
      </c>
      <c r="Y33" s="108">
        <v>0.1</v>
      </c>
      <c r="Z33" s="108">
        <v>0.1</v>
      </c>
      <c r="AA33" s="99">
        <v>0.1</v>
      </c>
      <c r="AB33" s="108">
        <v>0.1</v>
      </c>
      <c r="AC33" s="108">
        <v>0.1</v>
      </c>
      <c r="AD33" s="99">
        <v>0.1</v>
      </c>
      <c r="AE33" s="159" t="s">
        <v>722</v>
      </c>
      <c r="AF33" s="165">
        <v>0.09</v>
      </c>
      <c r="AG33" s="99">
        <f>+'Mayo 2017'!AG33+'Junio 2017'!AF33</f>
        <v>0.28000000000000003</v>
      </c>
      <c r="AH33" s="137" t="s">
        <v>740</v>
      </c>
    </row>
    <row r="34" spans="2:34" ht="67.5" x14ac:dyDescent="0.25">
      <c r="B34" s="159" t="s">
        <v>59</v>
      </c>
      <c r="C34" s="106" t="s">
        <v>54</v>
      </c>
      <c r="D34" s="159" t="s">
        <v>42</v>
      </c>
      <c r="E34" s="159" t="s">
        <v>55</v>
      </c>
      <c r="F34" s="159" t="s">
        <v>168</v>
      </c>
      <c r="G34" s="159" t="s">
        <v>302</v>
      </c>
      <c r="H34" s="106" t="s">
        <v>309</v>
      </c>
      <c r="I34" s="106" t="s">
        <v>311</v>
      </c>
      <c r="J34" s="306" t="s">
        <v>169</v>
      </c>
      <c r="K34" s="157" t="s">
        <v>170</v>
      </c>
      <c r="L34" s="157" t="s">
        <v>268</v>
      </c>
      <c r="M34" s="159" t="s">
        <v>57</v>
      </c>
      <c r="N34" s="160">
        <v>42736</v>
      </c>
      <c r="O34" s="160">
        <v>43100</v>
      </c>
      <c r="P34" s="102" t="s">
        <v>260</v>
      </c>
      <c r="Q34" s="157" t="s">
        <v>88</v>
      </c>
      <c r="R34" s="108">
        <v>0.3</v>
      </c>
      <c r="S34" s="99"/>
      <c r="T34" s="108">
        <v>0.09</v>
      </c>
      <c r="U34" s="108">
        <v>0.09</v>
      </c>
      <c r="V34" s="108">
        <v>0.09</v>
      </c>
      <c r="W34" s="108">
        <v>0.09</v>
      </c>
      <c r="X34" s="99">
        <v>0.09</v>
      </c>
      <c r="Y34" s="108">
        <v>0.09</v>
      </c>
      <c r="Z34" s="108">
        <v>0.09</v>
      </c>
      <c r="AA34" s="99">
        <v>0.09</v>
      </c>
      <c r="AB34" s="99">
        <v>0.09</v>
      </c>
      <c r="AC34" s="99">
        <v>0.09</v>
      </c>
      <c r="AD34" s="99">
        <v>0.1</v>
      </c>
      <c r="AE34" s="159" t="s">
        <v>722</v>
      </c>
      <c r="AF34" s="165">
        <v>0.09</v>
      </c>
      <c r="AG34" s="99">
        <f>+'Mayo 2017'!AG34+'Junio 2017'!AF34</f>
        <v>0.44999999999999996</v>
      </c>
      <c r="AH34" s="137" t="s">
        <v>741</v>
      </c>
    </row>
    <row r="35" spans="2:34" ht="67.5" x14ac:dyDescent="0.25">
      <c r="B35" s="159" t="s">
        <v>59</v>
      </c>
      <c r="C35" s="106" t="s">
        <v>54</v>
      </c>
      <c r="D35" s="159" t="s">
        <v>42</v>
      </c>
      <c r="E35" s="159" t="s">
        <v>55</v>
      </c>
      <c r="F35" s="159" t="s">
        <v>168</v>
      </c>
      <c r="G35" s="159" t="s">
        <v>302</v>
      </c>
      <c r="H35" s="106" t="s">
        <v>309</v>
      </c>
      <c r="I35" s="106" t="s">
        <v>311</v>
      </c>
      <c r="J35" s="307"/>
      <c r="K35" s="157" t="s">
        <v>171</v>
      </c>
      <c r="L35" s="157" t="s">
        <v>268</v>
      </c>
      <c r="M35" s="159" t="s">
        <v>57</v>
      </c>
      <c r="N35" s="160">
        <v>42736</v>
      </c>
      <c r="O35" s="160">
        <v>43100</v>
      </c>
      <c r="P35" s="102" t="s">
        <v>260</v>
      </c>
      <c r="Q35" s="157" t="s">
        <v>88</v>
      </c>
      <c r="R35" s="108">
        <v>0.1</v>
      </c>
      <c r="S35" s="99">
        <v>0.08</v>
      </c>
      <c r="T35" s="108">
        <v>0.08</v>
      </c>
      <c r="U35" s="108">
        <v>0.08</v>
      </c>
      <c r="V35" s="108">
        <v>0.08</v>
      </c>
      <c r="W35" s="108">
        <v>0.08</v>
      </c>
      <c r="X35" s="99">
        <v>0.08</v>
      </c>
      <c r="Y35" s="108">
        <v>0.08</v>
      </c>
      <c r="Z35" s="108">
        <v>0.08</v>
      </c>
      <c r="AA35" s="99">
        <v>0.08</v>
      </c>
      <c r="AB35" s="99">
        <v>0.09</v>
      </c>
      <c r="AC35" s="99">
        <v>0.09</v>
      </c>
      <c r="AD35" s="99">
        <v>0.1</v>
      </c>
      <c r="AE35" s="159" t="s">
        <v>722</v>
      </c>
      <c r="AF35" s="165">
        <v>0.08</v>
      </c>
      <c r="AG35" s="99">
        <f>+'Mayo 2017'!AG35+'Junio 2017'!AF35</f>
        <v>0.48000000000000004</v>
      </c>
      <c r="AH35" s="137" t="s">
        <v>742</v>
      </c>
    </row>
    <row r="36" spans="2:34" ht="101.25" x14ac:dyDescent="0.25">
      <c r="B36" s="159" t="s">
        <v>59</v>
      </c>
      <c r="C36" s="159" t="s">
        <v>60</v>
      </c>
      <c r="D36" s="159" t="s">
        <v>61</v>
      </c>
      <c r="E36" s="159" t="s">
        <v>62</v>
      </c>
      <c r="F36" s="159" t="s">
        <v>63</v>
      </c>
      <c r="G36" s="159" t="s">
        <v>302</v>
      </c>
      <c r="H36" s="106" t="s">
        <v>312</v>
      </c>
      <c r="I36" s="157" t="s">
        <v>312</v>
      </c>
      <c r="J36" s="306" t="s">
        <v>172</v>
      </c>
      <c r="K36" s="157" t="s">
        <v>173</v>
      </c>
      <c r="L36" s="157" t="s">
        <v>269</v>
      </c>
      <c r="M36" s="159" t="s">
        <v>57</v>
      </c>
      <c r="N36" s="160">
        <v>42736</v>
      </c>
      <c r="O36" s="160">
        <v>43100</v>
      </c>
      <c r="P36" s="102" t="s">
        <v>260</v>
      </c>
      <c r="Q36" s="157" t="s">
        <v>270</v>
      </c>
      <c r="R36" s="108">
        <v>0</v>
      </c>
      <c r="S36" s="99">
        <v>0.08</v>
      </c>
      <c r="T36" s="108">
        <v>0.08</v>
      </c>
      <c r="U36" s="108">
        <v>0.08</v>
      </c>
      <c r="V36" s="108">
        <v>0.08</v>
      </c>
      <c r="W36" s="108">
        <v>0.08</v>
      </c>
      <c r="X36" s="99">
        <v>0.08</v>
      </c>
      <c r="Y36" s="108">
        <v>0.08</v>
      </c>
      <c r="Z36" s="108">
        <v>0.08</v>
      </c>
      <c r="AA36" s="99">
        <v>0.08</v>
      </c>
      <c r="AB36" s="99">
        <v>0.09</v>
      </c>
      <c r="AC36" s="99">
        <v>0.09</v>
      </c>
      <c r="AD36" s="99">
        <v>0.1</v>
      </c>
      <c r="AE36" s="159" t="s">
        <v>722</v>
      </c>
      <c r="AF36" s="165">
        <v>0.08</v>
      </c>
      <c r="AG36" s="99">
        <f>+'Mayo 2017'!AG36+'Junio 2017'!AF36</f>
        <v>0.48000000000000004</v>
      </c>
      <c r="AH36" s="153" t="s">
        <v>743</v>
      </c>
    </row>
    <row r="37" spans="2:34" ht="135" x14ac:dyDescent="0.25">
      <c r="B37" s="159" t="s">
        <v>59</v>
      </c>
      <c r="C37" s="159" t="s">
        <v>60</v>
      </c>
      <c r="D37" s="159" t="s">
        <v>61</v>
      </c>
      <c r="E37" s="159" t="s">
        <v>62</v>
      </c>
      <c r="F37" s="159" t="s">
        <v>63</v>
      </c>
      <c r="G37" s="159" t="s">
        <v>302</v>
      </c>
      <c r="H37" s="106" t="s">
        <v>312</v>
      </c>
      <c r="I37" s="157" t="s">
        <v>312</v>
      </c>
      <c r="J37" s="308"/>
      <c r="K37" s="157" t="s">
        <v>171</v>
      </c>
      <c r="L37" s="157" t="s">
        <v>271</v>
      </c>
      <c r="M37" s="159" t="s">
        <v>57</v>
      </c>
      <c r="N37" s="160">
        <v>42736</v>
      </c>
      <c r="O37" s="160">
        <v>43100</v>
      </c>
      <c r="P37" s="102" t="s">
        <v>260</v>
      </c>
      <c r="Q37" s="157"/>
      <c r="R37" s="108">
        <v>1</v>
      </c>
      <c r="S37" s="99">
        <v>0.08</v>
      </c>
      <c r="T37" s="108">
        <v>0.08</v>
      </c>
      <c r="U37" s="108">
        <v>0.08</v>
      </c>
      <c r="V37" s="108">
        <v>0.08</v>
      </c>
      <c r="W37" s="108">
        <v>0.08</v>
      </c>
      <c r="X37" s="99">
        <v>0.08</v>
      </c>
      <c r="Y37" s="108">
        <v>0.08</v>
      </c>
      <c r="Z37" s="108">
        <v>0.08</v>
      </c>
      <c r="AA37" s="99">
        <v>0.08</v>
      </c>
      <c r="AB37" s="99">
        <v>0.09</v>
      </c>
      <c r="AC37" s="99">
        <v>0.09</v>
      </c>
      <c r="AD37" s="99">
        <v>0.1</v>
      </c>
      <c r="AE37" s="159" t="s">
        <v>722</v>
      </c>
      <c r="AF37" s="165">
        <v>0.08</v>
      </c>
      <c r="AG37" s="99">
        <f>+'Mayo 2017'!AG37+'Junio 2017'!AF37</f>
        <v>0.48000000000000004</v>
      </c>
      <c r="AH37" s="154" t="s">
        <v>744</v>
      </c>
    </row>
    <row r="38" spans="2:34" ht="90" x14ac:dyDescent="0.25">
      <c r="B38" s="159" t="s">
        <v>59</v>
      </c>
      <c r="C38" s="159" t="s">
        <v>60</v>
      </c>
      <c r="D38" s="159" t="s">
        <v>61</v>
      </c>
      <c r="E38" s="159" t="s">
        <v>62</v>
      </c>
      <c r="F38" s="159" t="s">
        <v>63</v>
      </c>
      <c r="G38" s="159" t="s">
        <v>302</v>
      </c>
      <c r="H38" s="106" t="s">
        <v>312</v>
      </c>
      <c r="I38" s="157" t="s">
        <v>312</v>
      </c>
      <c r="J38" s="307"/>
      <c r="K38" s="157" t="s">
        <v>174</v>
      </c>
      <c r="L38" s="157" t="s">
        <v>272</v>
      </c>
      <c r="M38" s="159" t="s">
        <v>57</v>
      </c>
      <c r="N38" s="160">
        <v>42887</v>
      </c>
      <c r="O38" s="160">
        <v>43100</v>
      </c>
      <c r="P38" s="102" t="s">
        <v>260</v>
      </c>
      <c r="Q38" s="157"/>
      <c r="R38" s="108">
        <v>0</v>
      </c>
      <c r="S38" s="99"/>
      <c r="T38" s="108"/>
      <c r="U38" s="108"/>
      <c r="V38" s="108"/>
      <c r="W38" s="108"/>
      <c r="X38" s="99">
        <v>0.5</v>
      </c>
      <c r="Y38" s="108"/>
      <c r="Z38" s="108"/>
      <c r="AA38" s="99"/>
      <c r="AB38" s="99"/>
      <c r="AC38" s="99"/>
      <c r="AD38" s="99">
        <v>0.5</v>
      </c>
      <c r="AE38" s="159" t="s">
        <v>722</v>
      </c>
      <c r="AF38" s="165">
        <v>0.12</v>
      </c>
      <c r="AG38" s="99">
        <f>+'Mayo 2017'!AG38+'Junio 2017'!AF38</f>
        <v>0.24</v>
      </c>
      <c r="AH38" s="154" t="s">
        <v>745</v>
      </c>
    </row>
    <row r="39" spans="2:34" ht="393.75" x14ac:dyDescent="0.25">
      <c r="B39" s="159" t="s">
        <v>64</v>
      </c>
      <c r="C39" s="159" t="s">
        <v>65</v>
      </c>
      <c r="D39" s="159" t="s">
        <v>66</v>
      </c>
      <c r="E39" s="159" t="s">
        <v>67</v>
      </c>
      <c r="F39" s="159" t="s">
        <v>69</v>
      </c>
      <c r="G39" s="159" t="s">
        <v>313</v>
      </c>
      <c r="H39" s="159" t="s">
        <v>81</v>
      </c>
      <c r="I39" s="159" t="s">
        <v>315</v>
      </c>
      <c r="J39" s="159" t="s">
        <v>239</v>
      </c>
      <c r="K39" s="157" t="s">
        <v>240</v>
      </c>
      <c r="L39" s="157" t="s">
        <v>241</v>
      </c>
      <c r="M39" s="159" t="s">
        <v>49</v>
      </c>
      <c r="N39" s="160">
        <v>42740</v>
      </c>
      <c r="O39" s="160">
        <v>43100</v>
      </c>
      <c r="P39" s="157" t="s">
        <v>242</v>
      </c>
      <c r="Q39" s="157" t="s">
        <v>243</v>
      </c>
      <c r="R39" s="108">
        <v>0.02</v>
      </c>
      <c r="S39" s="99">
        <v>0.08</v>
      </c>
      <c r="T39" s="108">
        <v>0.08</v>
      </c>
      <c r="U39" s="108">
        <v>0.08</v>
      </c>
      <c r="V39" s="108">
        <v>0.09</v>
      </c>
      <c r="W39" s="108">
        <v>0.08</v>
      </c>
      <c r="X39" s="99">
        <v>0.08</v>
      </c>
      <c r="Y39" s="108">
        <v>0.08</v>
      </c>
      <c r="Z39" s="108">
        <v>0.09</v>
      </c>
      <c r="AA39" s="99">
        <v>0.08</v>
      </c>
      <c r="AB39" s="108">
        <v>0.09</v>
      </c>
      <c r="AC39" s="108">
        <v>0.08</v>
      </c>
      <c r="AD39" s="99">
        <v>0.09</v>
      </c>
      <c r="AE39" s="159" t="s">
        <v>722</v>
      </c>
      <c r="AF39" s="168">
        <v>2.7199999999999998E-2</v>
      </c>
      <c r="AG39" s="99">
        <f>+'Mayo 2017'!AG39+'Junio 2017'!AF39</f>
        <v>0.43719999999999998</v>
      </c>
      <c r="AH39" s="110" t="s">
        <v>747</v>
      </c>
    </row>
    <row r="40" spans="2:34" ht="213.75" x14ac:dyDescent="0.25">
      <c r="B40" s="159" t="s">
        <v>64</v>
      </c>
      <c r="C40" s="159" t="s">
        <v>65</v>
      </c>
      <c r="D40" s="159" t="s">
        <v>66</v>
      </c>
      <c r="E40" s="159" t="s">
        <v>67</v>
      </c>
      <c r="F40" s="159" t="s">
        <v>69</v>
      </c>
      <c r="G40" s="159" t="s">
        <v>313</v>
      </c>
      <c r="H40" s="159" t="s">
        <v>81</v>
      </c>
      <c r="I40" s="159" t="s">
        <v>315</v>
      </c>
      <c r="J40" s="106" t="s">
        <v>244</v>
      </c>
      <c r="K40" s="157" t="s">
        <v>245</v>
      </c>
      <c r="L40" s="157" t="s">
        <v>246</v>
      </c>
      <c r="M40" s="159" t="s">
        <v>49</v>
      </c>
      <c r="N40" s="160">
        <v>42740</v>
      </c>
      <c r="O40" s="160">
        <v>43100</v>
      </c>
      <c r="P40" s="157" t="s">
        <v>242</v>
      </c>
      <c r="Q40" s="157" t="s">
        <v>247</v>
      </c>
      <c r="R40" s="108">
        <v>0.03</v>
      </c>
      <c r="S40" s="99">
        <v>0.08</v>
      </c>
      <c r="T40" s="108">
        <v>0.08</v>
      </c>
      <c r="U40" s="108">
        <v>0.08</v>
      </c>
      <c r="V40" s="108">
        <v>0.09</v>
      </c>
      <c r="W40" s="108">
        <v>0.08</v>
      </c>
      <c r="X40" s="99">
        <v>0.08</v>
      </c>
      <c r="Y40" s="108">
        <v>0.08</v>
      </c>
      <c r="Z40" s="108">
        <v>0.09</v>
      </c>
      <c r="AA40" s="99">
        <v>0.08</v>
      </c>
      <c r="AB40" s="108">
        <v>0.09</v>
      </c>
      <c r="AC40" s="108">
        <v>0.08</v>
      </c>
      <c r="AD40" s="99">
        <v>0.09</v>
      </c>
      <c r="AE40" s="159" t="s">
        <v>722</v>
      </c>
      <c r="AF40" s="168">
        <v>3.5200000000000002E-2</v>
      </c>
      <c r="AG40" s="99">
        <f>+'Mayo 2017'!AG40+'Junio 2017'!AF40</f>
        <v>0.44519999999999998</v>
      </c>
      <c r="AH40" s="110" t="s">
        <v>748</v>
      </c>
    </row>
    <row r="41" spans="2:34" ht="409.5" x14ac:dyDescent="0.25">
      <c r="B41" s="159" t="s">
        <v>64</v>
      </c>
      <c r="C41" s="159" t="s">
        <v>65</v>
      </c>
      <c r="D41" s="159" t="s">
        <v>66</v>
      </c>
      <c r="E41" s="159" t="s">
        <v>67</v>
      </c>
      <c r="F41" s="159" t="s">
        <v>69</v>
      </c>
      <c r="G41" s="159" t="s">
        <v>313</v>
      </c>
      <c r="H41" s="159" t="s">
        <v>81</v>
      </c>
      <c r="I41" s="159" t="s">
        <v>315</v>
      </c>
      <c r="J41" s="159" t="s">
        <v>248</v>
      </c>
      <c r="K41" s="157" t="s">
        <v>249</v>
      </c>
      <c r="L41" s="157" t="s">
        <v>250</v>
      </c>
      <c r="M41" s="159" t="s">
        <v>49</v>
      </c>
      <c r="N41" s="160">
        <v>42740</v>
      </c>
      <c r="O41" s="160">
        <v>43100</v>
      </c>
      <c r="P41" s="157" t="s">
        <v>242</v>
      </c>
      <c r="Q41" s="157" t="s">
        <v>251</v>
      </c>
      <c r="R41" s="108">
        <v>0.02</v>
      </c>
      <c r="S41" s="99">
        <v>0.08</v>
      </c>
      <c r="T41" s="108">
        <v>0.08</v>
      </c>
      <c r="U41" s="108">
        <v>0.08</v>
      </c>
      <c r="V41" s="108">
        <v>0.09</v>
      </c>
      <c r="W41" s="108">
        <v>0.08</v>
      </c>
      <c r="X41" s="99">
        <v>0.08</v>
      </c>
      <c r="Y41" s="108">
        <v>0.08</v>
      </c>
      <c r="Z41" s="108">
        <v>0.09</v>
      </c>
      <c r="AA41" s="99">
        <v>0.08</v>
      </c>
      <c r="AB41" s="108">
        <v>0.09</v>
      </c>
      <c r="AC41" s="108">
        <v>0.08</v>
      </c>
      <c r="AD41" s="99">
        <v>0.09</v>
      </c>
      <c r="AE41" s="159" t="s">
        <v>722</v>
      </c>
      <c r="AF41" s="168">
        <v>3.3599999999999998E-2</v>
      </c>
      <c r="AG41" s="99">
        <f>+'Mayo 2017'!AG41+'Junio 2017'!AF41</f>
        <v>0.44359999999999999</v>
      </c>
      <c r="AH41" s="102" t="s">
        <v>749</v>
      </c>
    </row>
    <row r="42" spans="2:34" ht="348.75" x14ac:dyDescent="0.25">
      <c r="B42" s="159" t="s">
        <v>64</v>
      </c>
      <c r="C42" s="159" t="s">
        <v>65</v>
      </c>
      <c r="D42" s="159" t="s">
        <v>66</v>
      </c>
      <c r="E42" s="159" t="s">
        <v>67</v>
      </c>
      <c r="F42" s="159" t="s">
        <v>69</v>
      </c>
      <c r="G42" s="159" t="s">
        <v>313</v>
      </c>
      <c r="H42" s="159" t="s">
        <v>81</v>
      </c>
      <c r="I42" s="159" t="s">
        <v>315</v>
      </c>
      <c r="J42" s="159" t="s">
        <v>252</v>
      </c>
      <c r="K42" s="157" t="s">
        <v>253</v>
      </c>
      <c r="L42" s="157" t="s">
        <v>254</v>
      </c>
      <c r="M42" s="159" t="s">
        <v>49</v>
      </c>
      <c r="N42" s="160">
        <v>42740</v>
      </c>
      <c r="O42" s="160">
        <v>43100</v>
      </c>
      <c r="P42" s="157" t="s">
        <v>242</v>
      </c>
      <c r="Q42" s="157" t="s">
        <v>251</v>
      </c>
      <c r="R42" s="108">
        <v>0.02</v>
      </c>
      <c r="S42" s="99">
        <v>0.08</v>
      </c>
      <c r="T42" s="108">
        <v>0.08</v>
      </c>
      <c r="U42" s="108">
        <v>0.08</v>
      </c>
      <c r="V42" s="108">
        <v>0.09</v>
      </c>
      <c r="W42" s="108">
        <v>0.08</v>
      </c>
      <c r="X42" s="99">
        <v>0.08</v>
      </c>
      <c r="Y42" s="108">
        <v>0.08</v>
      </c>
      <c r="Z42" s="108">
        <v>0.09</v>
      </c>
      <c r="AA42" s="99">
        <v>0.08</v>
      </c>
      <c r="AB42" s="108">
        <v>0.09</v>
      </c>
      <c r="AC42" s="108">
        <v>0.08</v>
      </c>
      <c r="AD42" s="99">
        <v>0.09</v>
      </c>
      <c r="AE42" s="159" t="s">
        <v>722</v>
      </c>
      <c r="AF42" s="168">
        <v>4.7199999999999999E-2</v>
      </c>
      <c r="AG42" s="99">
        <f>+'Mayo 2017'!AG42+'Junio 2017'!AF42</f>
        <v>0.4572</v>
      </c>
      <c r="AH42" s="102" t="s">
        <v>746</v>
      </c>
    </row>
    <row r="43" spans="2:34" s="177" customFormat="1" ht="45" x14ac:dyDescent="0.25">
      <c r="B43" s="178" t="s">
        <v>64</v>
      </c>
      <c r="C43" s="178" t="s">
        <v>65</v>
      </c>
      <c r="D43" s="178" t="s">
        <v>66</v>
      </c>
      <c r="E43" s="178" t="s">
        <v>67</v>
      </c>
      <c r="F43" s="178" t="s">
        <v>75</v>
      </c>
      <c r="G43" s="178" t="s">
        <v>314</v>
      </c>
      <c r="H43" s="159" t="s">
        <v>81</v>
      </c>
      <c r="I43" s="159" t="s">
        <v>316</v>
      </c>
      <c r="J43" s="310" t="s">
        <v>134</v>
      </c>
      <c r="K43" s="179" t="s">
        <v>273</v>
      </c>
      <c r="L43" s="157" t="s">
        <v>274</v>
      </c>
      <c r="M43" s="159" t="s">
        <v>70</v>
      </c>
      <c r="N43" s="122">
        <v>42887</v>
      </c>
      <c r="O43" s="122">
        <v>43100</v>
      </c>
      <c r="P43" s="157" t="s">
        <v>88</v>
      </c>
      <c r="Q43" s="157" t="s">
        <v>88</v>
      </c>
      <c r="R43" s="108">
        <v>0.02</v>
      </c>
      <c r="S43" s="167"/>
      <c r="T43" s="180"/>
      <c r="U43" s="180"/>
      <c r="V43" s="180"/>
      <c r="W43" s="180"/>
      <c r="X43" s="167">
        <v>0.3</v>
      </c>
      <c r="Y43" s="180">
        <v>0.3</v>
      </c>
      <c r="Z43" s="180"/>
      <c r="AA43" s="167">
        <v>0.1</v>
      </c>
      <c r="AB43" s="167">
        <v>0.1</v>
      </c>
      <c r="AC43" s="167">
        <v>0.1</v>
      </c>
      <c r="AD43" s="167">
        <v>0.1</v>
      </c>
      <c r="AE43" s="178" t="s">
        <v>722</v>
      </c>
      <c r="AF43" s="167"/>
      <c r="AG43" s="167">
        <f>+'Mayo 2017'!AG43+'Junio 2017'!AF43</f>
        <v>0</v>
      </c>
      <c r="AH43" s="181" t="s">
        <v>728</v>
      </c>
    </row>
    <row r="44" spans="2:34" ht="56.25" x14ac:dyDescent="0.25">
      <c r="B44" s="159" t="s">
        <v>64</v>
      </c>
      <c r="C44" s="159" t="s">
        <v>65</v>
      </c>
      <c r="D44" s="159" t="s">
        <v>66</v>
      </c>
      <c r="E44" s="159" t="s">
        <v>67</v>
      </c>
      <c r="F44" s="159" t="s">
        <v>75</v>
      </c>
      <c r="G44" s="159" t="s">
        <v>314</v>
      </c>
      <c r="H44" s="159" t="s">
        <v>81</v>
      </c>
      <c r="I44" s="159" t="s">
        <v>316</v>
      </c>
      <c r="J44" s="309"/>
      <c r="K44" s="157" t="s">
        <v>275</v>
      </c>
      <c r="L44" s="157" t="s">
        <v>276</v>
      </c>
      <c r="M44" s="159" t="s">
        <v>70</v>
      </c>
      <c r="N44" s="122">
        <v>42736</v>
      </c>
      <c r="O44" s="122">
        <v>43100</v>
      </c>
      <c r="P44" s="157" t="s">
        <v>88</v>
      </c>
      <c r="Q44" s="157" t="s">
        <v>88</v>
      </c>
      <c r="R44" s="108">
        <v>0.03</v>
      </c>
      <c r="S44" s="165">
        <v>0.08</v>
      </c>
      <c r="T44" s="108">
        <v>0.08</v>
      </c>
      <c r="U44" s="108">
        <v>0.08</v>
      </c>
      <c r="V44" s="108">
        <v>0.08</v>
      </c>
      <c r="W44" s="108">
        <v>0.08</v>
      </c>
      <c r="X44" s="165">
        <v>0.08</v>
      </c>
      <c r="Y44" s="108">
        <v>0.08</v>
      </c>
      <c r="Z44" s="108">
        <v>0.08</v>
      </c>
      <c r="AA44" s="165">
        <v>0.08</v>
      </c>
      <c r="AB44" s="165">
        <v>0.08</v>
      </c>
      <c r="AC44" s="165">
        <v>0.08</v>
      </c>
      <c r="AD44" s="165">
        <v>0.12</v>
      </c>
      <c r="AE44" s="159" t="s">
        <v>722</v>
      </c>
      <c r="AF44" s="99">
        <v>0.08</v>
      </c>
      <c r="AG44" s="99">
        <f>+'Mayo 2017'!AG44+'Junio 2017'!AF44</f>
        <v>0.48000000000000004</v>
      </c>
      <c r="AH44" s="166" t="s">
        <v>729</v>
      </c>
    </row>
    <row r="45" spans="2:34" ht="45" x14ac:dyDescent="0.25">
      <c r="B45" s="159" t="s">
        <v>64</v>
      </c>
      <c r="C45" s="159" t="s">
        <v>65</v>
      </c>
      <c r="D45" s="159" t="s">
        <v>66</v>
      </c>
      <c r="E45" s="159" t="s">
        <v>67</v>
      </c>
      <c r="F45" s="159" t="s">
        <v>75</v>
      </c>
      <c r="G45" s="159" t="s">
        <v>314</v>
      </c>
      <c r="H45" s="159" t="s">
        <v>81</v>
      </c>
      <c r="I45" s="159" t="s">
        <v>316</v>
      </c>
      <c r="J45" s="309"/>
      <c r="K45" s="157" t="s">
        <v>277</v>
      </c>
      <c r="L45" s="157" t="s">
        <v>278</v>
      </c>
      <c r="M45" s="159" t="s">
        <v>70</v>
      </c>
      <c r="N45" s="122">
        <v>42826</v>
      </c>
      <c r="O45" s="122">
        <v>42855</v>
      </c>
      <c r="P45" s="157" t="s">
        <v>281</v>
      </c>
      <c r="Q45" s="157" t="s">
        <v>88</v>
      </c>
      <c r="R45" s="108">
        <v>0.02</v>
      </c>
      <c r="S45" s="165"/>
      <c r="T45" s="108"/>
      <c r="U45" s="108"/>
      <c r="V45" s="108">
        <v>1</v>
      </c>
      <c r="W45" s="108"/>
      <c r="X45" s="165"/>
      <c r="Y45" s="108"/>
      <c r="Z45" s="108"/>
      <c r="AA45" s="165"/>
      <c r="AB45" s="165"/>
      <c r="AC45" s="165"/>
      <c r="AD45" s="165"/>
      <c r="AE45" s="159" t="s">
        <v>722</v>
      </c>
      <c r="AF45" s="99"/>
      <c r="AG45" s="99">
        <f>+'Mayo 2017'!AG45+'Junio 2017'!AF45</f>
        <v>1</v>
      </c>
      <c r="AH45" s="102" t="s">
        <v>730</v>
      </c>
    </row>
    <row r="46" spans="2:34" ht="45" x14ac:dyDescent="0.25">
      <c r="B46" s="159" t="s">
        <v>64</v>
      </c>
      <c r="C46" s="159" t="s">
        <v>65</v>
      </c>
      <c r="D46" s="159" t="s">
        <v>66</v>
      </c>
      <c r="E46" s="159" t="s">
        <v>67</v>
      </c>
      <c r="F46" s="159" t="s">
        <v>75</v>
      </c>
      <c r="G46" s="159" t="s">
        <v>314</v>
      </c>
      <c r="H46" s="159" t="s">
        <v>81</v>
      </c>
      <c r="I46" s="159" t="s">
        <v>316</v>
      </c>
      <c r="J46" s="309"/>
      <c r="K46" s="157" t="s">
        <v>279</v>
      </c>
      <c r="L46" s="157" t="s">
        <v>280</v>
      </c>
      <c r="M46" s="159" t="s">
        <v>70</v>
      </c>
      <c r="N46" s="122">
        <v>42840</v>
      </c>
      <c r="O46" s="122">
        <v>43100</v>
      </c>
      <c r="P46" s="157" t="s">
        <v>71</v>
      </c>
      <c r="Q46" s="157" t="s">
        <v>88</v>
      </c>
      <c r="R46" s="108">
        <v>0.02</v>
      </c>
      <c r="S46" s="165"/>
      <c r="T46" s="108"/>
      <c r="U46" s="108"/>
      <c r="V46" s="108">
        <v>0.05</v>
      </c>
      <c r="W46" s="108">
        <v>0.05</v>
      </c>
      <c r="X46" s="165">
        <v>0.1</v>
      </c>
      <c r="Y46" s="108">
        <v>0.1</v>
      </c>
      <c r="Z46" s="108">
        <v>0.2</v>
      </c>
      <c r="AA46" s="165">
        <v>0.2</v>
      </c>
      <c r="AB46" s="108">
        <v>0.1</v>
      </c>
      <c r="AC46" s="108">
        <v>0.1</v>
      </c>
      <c r="AD46" s="165">
        <v>0.1</v>
      </c>
      <c r="AE46" s="159" t="s">
        <v>722</v>
      </c>
      <c r="AF46" s="99"/>
      <c r="AG46" s="99">
        <f>+'Mayo 2017'!AG46+'Junio 2017'!AF46</f>
        <v>0</v>
      </c>
      <c r="AH46" s="102" t="s">
        <v>731</v>
      </c>
    </row>
    <row r="47" spans="2:34" ht="45" x14ac:dyDescent="0.25">
      <c r="B47" s="159" t="s">
        <v>64</v>
      </c>
      <c r="C47" s="159" t="s">
        <v>65</v>
      </c>
      <c r="D47" s="159" t="s">
        <v>66</v>
      </c>
      <c r="E47" s="159" t="s">
        <v>67</v>
      </c>
      <c r="F47" s="159" t="s">
        <v>75</v>
      </c>
      <c r="G47" s="159" t="s">
        <v>314</v>
      </c>
      <c r="H47" s="159" t="s">
        <v>81</v>
      </c>
      <c r="I47" s="159" t="s">
        <v>316</v>
      </c>
      <c r="J47" s="309"/>
      <c r="K47" s="157" t="s">
        <v>282</v>
      </c>
      <c r="L47" s="157" t="s">
        <v>283</v>
      </c>
      <c r="M47" s="159" t="s">
        <v>70</v>
      </c>
      <c r="N47" s="122">
        <v>42887</v>
      </c>
      <c r="O47" s="122">
        <v>42977</v>
      </c>
      <c r="P47" s="157" t="s">
        <v>281</v>
      </c>
      <c r="Q47" s="157" t="s">
        <v>88</v>
      </c>
      <c r="R47" s="108">
        <v>0.02</v>
      </c>
      <c r="S47" s="165"/>
      <c r="T47" s="108"/>
      <c r="U47" s="108"/>
      <c r="V47" s="108"/>
      <c r="W47" s="108"/>
      <c r="X47" s="165">
        <v>0.2</v>
      </c>
      <c r="Y47" s="108">
        <v>0.3</v>
      </c>
      <c r="Z47" s="108">
        <v>0.5</v>
      </c>
      <c r="AA47" s="165"/>
      <c r="AB47" s="165"/>
      <c r="AC47" s="165"/>
      <c r="AD47" s="165"/>
      <c r="AE47" s="159" t="s">
        <v>722</v>
      </c>
      <c r="AF47" s="99">
        <v>0.2</v>
      </c>
      <c r="AG47" s="99">
        <f>+'Mayo 2017'!AG47+'Junio 2017'!AF47</f>
        <v>0.2</v>
      </c>
      <c r="AH47" s="102" t="s">
        <v>732</v>
      </c>
    </row>
    <row r="48" spans="2:34" s="177" customFormat="1" ht="45" x14ac:dyDescent="0.25">
      <c r="B48" s="178" t="s">
        <v>64</v>
      </c>
      <c r="C48" s="178" t="s">
        <v>65</v>
      </c>
      <c r="D48" s="178" t="s">
        <v>66</v>
      </c>
      <c r="E48" s="178" t="s">
        <v>67</v>
      </c>
      <c r="F48" s="178" t="s">
        <v>75</v>
      </c>
      <c r="G48" s="178" t="s">
        <v>314</v>
      </c>
      <c r="H48" s="159" t="s">
        <v>81</v>
      </c>
      <c r="I48" s="159" t="s">
        <v>316</v>
      </c>
      <c r="J48" s="311"/>
      <c r="K48" s="179" t="s">
        <v>284</v>
      </c>
      <c r="L48" s="157" t="s">
        <v>276</v>
      </c>
      <c r="M48" s="159" t="s">
        <v>70</v>
      </c>
      <c r="N48" s="122">
        <v>42979</v>
      </c>
      <c r="O48" s="122">
        <v>43039</v>
      </c>
      <c r="P48" s="157" t="s">
        <v>88</v>
      </c>
      <c r="Q48" s="157" t="s">
        <v>88</v>
      </c>
      <c r="R48" s="108">
        <v>0.02</v>
      </c>
      <c r="S48" s="167"/>
      <c r="T48" s="180"/>
      <c r="U48" s="180"/>
      <c r="V48" s="180"/>
      <c r="W48" s="180"/>
      <c r="X48" s="167"/>
      <c r="Y48" s="180"/>
      <c r="Z48" s="180"/>
      <c r="AA48" s="167">
        <v>0.5</v>
      </c>
      <c r="AB48" s="167">
        <v>0.5</v>
      </c>
      <c r="AC48" s="167"/>
      <c r="AD48" s="167"/>
      <c r="AE48" s="178" t="s">
        <v>722</v>
      </c>
      <c r="AF48" s="167"/>
      <c r="AG48" s="167">
        <f>+'Mayo 2017'!AG48+'Junio 2017'!AF48</f>
        <v>0</v>
      </c>
      <c r="AH48" s="181" t="s">
        <v>728</v>
      </c>
    </row>
    <row r="49" spans="2:35" ht="45" x14ac:dyDescent="0.25">
      <c r="B49" s="159" t="s">
        <v>64</v>
      </c>
      <c r="C49" s="159" t="s">
        <v>65</v>
      </c>
      <c r="D49" s="159" t="s">
        <v>66</v>
      </c>
      <c r="E49" s="159" t="s">
        <v>67</v>
      </c>
      <c r="F49" s="159" t="s">
        <v>75</v>
      </c>
      <c r="G49" s="159" t="s">
        <v>314</v>
      </c>
      <c r="H49" s="159" t="s">
        <v>81</v>
      </c>
      <c r="I49" s="159" t="s">
        <v>316</v>
      </c>
      <c r="J49" s="309"/>
      <c r="K49" s="157" t="s">
        <v>285</v>
      </c>
      <c r="L49" s="157" t="s">
        <v>276</v>
      </c>
      <c r="M49" s="159" t="s">
        <v>70</v>
      </c>
      <c r="N49" s="122">
        <v>42917</v>
      </c>
      <c r="O49" s="122">
        <v>43039</v>
      </c>
      <c r="P49" s="157" t="s">
        <v>88</v>
      </c>
      <c r="Q49" s="157" t="s">
        <v>88</v>
      </c>
      <c r="R49" s="108">
        <v>0.02</v>
      </c>
      <c r="S49" s="165"/>
      <c r="T49" s="108"/>
      <c r="U49" s="108"/>
      <c r="V49" s="108"/>
      <c r="W49" s="108"/>
      <c r="X49" s="165"/>
      <c r="Y49" s="108">
        <v>0.25</v>
      </c>
      <c r="Z49" s="108">
        <v>0.25</v>
      </c>
      <c r="AA49" s="165">
        <v>0.25</v>
      </c>
      <c r="AB49" s="165">
        <v>0.25</v>
      </c>
      <c r="AC49" s="165"/>
      <c r="AD49" s="165"/>
      <c r="AE49" s="159" t="s">
        <v>722</v>
      </c>
      <c r="AF49" s="99"/>
      <c r="AG49" s="99">
        <f>+'Mayo 2017'!AG49+'Junio 2017'!AF49</f>
        <v>0</v>
      </c>
      <c r="AH49" s="102"/>
    </row>
    <row r="50" spans="2:35" ht="45" x14ac:dyDescent="0.25">
      <c r="B50" s="159" t="s">
        <v>64</v>
      </c>
      <c r="C50" s="159" t="s">
        <v>65</v>
      </c>
      <c r="D50" s="159" t="s">
        <v>66</v>
      </c>
      <c r="E50" s="159" t="s">
        <v>67</v>
      </c>
      <c r="F50" s="159" t="s">
        <v>75</v>
      </c>
      <c r="G50" s="159" t="s">
        <v>314</v>
      </c>
      <c r="H50" s="159" t="s">
        <v>81</v>
      </c>
      <c r="I50" s="159" t="s">
        <v>316</v>
      </c>
      <c r="J50" s="308" t="s">
        <v>135</v>
      </c>
      <c r="K50" s="157" t="s">
        <v>286</v>
      </c>
      <c r="L50" s="157" t="s">
        <v>276</v>
      </c>
      <c r="M50" s="159" t="s">
        <v>70</v>
      </c>
      <c r="N50" s="122">
        <v>42887</v>
      </c>
      <c r="O50" s="122">
        <v>42947</v>
      </c>
      <c r="P50" s="157" t="s">
        <v>88</v>
      </c>
      <c r="Q50" s="157" t="s">
        <v>88</v>
      </c>
      <c r="R50" s="108">
        <v>0.02</v>
      </c>
      <c r="S50" s="165"/>
      <c r="T50" s="108"/>
      <c r="U50" s="108"/>
      <c r="V50" s="108"/>
      <c r="W50" s="108"/>
      <c r="X50" s="165">
        <v>0.5</v>
      </c>
      <c r="Y50" s="108">
        <v>0.5</v>
      </c>
      <c r="Z50" s="108"/>
      <c r="AA50" s="165"/>
      <c r="AB50" s="108"/>
      <c r="AC50" s="108"/>
      <c r="AD50" s="165"/>
      <c r="AE50" s="159" t="s">
        <v>722</v>
      </c>
      <c r="AF50" s="99">
        <v>0.5</v>
      </c>
      <c r="AG50" s="99">
        <f>+'Mayo 2017'!AG50+'Junio 2017'!AF50</f>
        <v>0.5</v>
      </c>
      <c r="AH50" s="102" t="s">
        <v>733</v>
      </c>
    </row>
    <row r="51" spans="2:35" s="177" customFormat="1" ht="45" x14ac:dyDescent="0.25">
      <c r="B51" s="178" t="s">
        <v>64</v>
      </c>
      <c r="C51" s="178" t="s">
        <v>65</v>
      </c>
      <c r="D51" s="178" t="s">
        <v>66</v>
      </c>
      <c r="E51" s="178" t="s">
        <v>67</v>
      </c>
      <c r="F51" s="178" t="s">
        <v>75</v>
      </c>
      <c r="G51" s="178" t="s">
        <v>314</v>
      </c>
      <c r="H51" s="159" t="s">
        <v>81</v>
      </c>
      <c r="I51" s="159" t="s">
        <v>316</v>
      </c>
      <c r="J51" s="311"/>
      <c r="K51" s="179" t="s">
        <v>287</v>
      </c>
      <c r="L51" s="157" t="s">
        <v>288</v>
      </c>
      <c r="M51" s="159" t="s">
        <v>70</v>
      </c>
      <c r="N51" s="122">
        <v>42767</v>
      </c>
      <c r="O51" s="122">
        <v>43100</v>
      </c>
      <c r="P51" s="157" t="s">
        <v>88</v>
      </c>
      <c r="Q51" s="157" t="s">
        <v>88</v>
      </c>
      <c r="R51" s="108">
        <v>0.02</v>
      </c>
      <c r="S51" s="167"/>
      <c r="T51" s="180">
        <v>0.09</v>
      </c>
      <c r="U51" s="180">
        <v>0.09</v>
      </c>
      <c r="V51" s="180">
        <v>0.09</v>
      </c>
      <c r="W51" s="180">
        <v>0.09</v>
      </c>
      <c r="X51" s="167">
        <v>0.09</v>
      </c>
      <c r="Y51" s="180">
        <v>0.09</v>
      </c>
      <c r="Z51" s="180">
        <v>0.09</v>
      </c>
      <c r="AA51" s="167">
        <v>0.09</v>
      </c>
      <c r="AB51" s="180">
        <v>0.09</v>
      </c>
      <c r="AC51" s="180">
        <v>0.09</v>
      </c>
      <c r="AD51" s="167">
        <v>0.1</v>
      </c>
      <c r="AE51" s="178" t="s">
        <v>722</v>
      </c>
      <c r="AF51" s="167"/>
      <c r="AG51" s="167">
        <f>+'Mayo 2017'!AG51+'Junio 2017'!AF51</f>
        <v>0.09</v>
      </c>
      <c r="AH51" s="181" t="s">
        <v>734</v>
      </c>
    </row>
    <row r="52" spans="2:35" ht="45" x14ac:dyDescent="0.25">
      <c r="B52" s="159" t="s">
        <v>64</v>
      </c>
      <c r="C52" s="159" t="s">
        <v>65</v>
      </c>
      <c r="D52" s="159" t="s">
        <v>66</v>
      </c>
      <c r="E52" s="159" t="s">
        <v>67</v>
      </c>
      <c r="F52" s="159" t="s">
        <v>75</v>
      </c>
      <c r="G52" s="159" t="s">
        <v>314</v>
      </c>
      <c r="H52" s="159" t="s">
        <v>81</v>
      </c>
      <c r="I52" s="159" t="s">
        <v>316</v>
      </c>
      <c r="J52" s="309"/>
      <c r="K52" s="157" t="s">
        <v>289</v>
      </c>
      <c r="L52" s="157" t="s">
        <v>276</v>
      </c>
      <c r="M52" s="159" t="s">
        <v>70</v>
      </c>
      <c r="N52" s="122">
        <v>42736</v>
      </c>
      <c r="O52" s="122">
        <v>43100</v>
      </c>
      <c r="P52" s="157" t="s">
        <v>88</v>
      </c>
      <c r="Q52" s="157" t="s">
        <v>88</v>
      </c>
      <c r="R52" s="108">
        <v>0.02</v>
      </c>
      <c r="S52" s="165">
        <v>0.08</v>
      </c>
      <c r="T52" s="108">
        <v>0.08</v>
      </c>
      <c r="U52" s="108">
        <v>0.08</v>
      </c>
      <c r="V52" s="108">
        <v>0.08</v>
      </c>
      <c r="W52" s="108">
        <v>0.08</v>
      </c>
      <c r="X52" s="165">
        <v>0.08</v>
      </c>
      <c r="Y52" s="108">
        <v>0.08</v>
      </c>
      <c r="Z52" s="108">
        <v>0.08</v>
      </c>
      <c r="AA52" s="165">
        <v>0.08</v>
      </c>
      <c r="AB52" s="108">
        <v>0.08</v>
      </c>
      <c r="AC52" s="108">
        <v>0.08</v>
      </c>
      <c r="AD52" s="165">
        <v>0.12</v>
      </c>
      <c r="AE52" s="159" t="s">
        <v>722</v>
      </c>
      <c r="AF52" s="99">
        <v>0.08</v>
      </c>
      <c r="AG52" s="99">
        <f>+'Mayo 2017'!AG52+'Junio 2017'!AF52</f>
        <v>0.48000000000000004</v>
      </c>
      <c r="AH52" s="102" t="s">
        <v>528</v>
      </c>
    </row>
    <row r="53" spans="2:35" ht="56.25" x14ac:dyDescent="0.25">
      <c r="B53" s="159" t="s">
        <v>64</v>
      </c>
      <c r="C53" s="159" t="s">
        <v>65</v>
      </c>
      <c r="D53" s="159" t="s">
        <v>66</v>
      </c>
      <c r="E53" s="159" t="s">
        <v>67</v>
      </c>
      <c r="F53" s="159" t="s">
        <v>75</v>
      </c>
      <c r="G53" s="159" t="s">
        <v>314</v>
      </c>
      <c r="H53" s="159" t="s">
        <v>81</v>
      </c>
      <c r="I53" s="159" t="s">
        <v>316</v>
      </c>
      <c r="J53" s="309"/>
      <c r="K53" s="157" t="s">
        <v>290</v>
      </c>
      <c r="L53" s="157" t="s">
        <v>291</v>
      </c>
      <c r="M53" s="159" t="s">
        <v>70</v>
      </c>
      <c r="N53" s="122">
        <v>42736</v>
      </c>
      <c r="O53" s="122">
        <v>43100</v>
      </c>
      <c r="P53" s="157" t="s">
        <v>88</v>
      </c>
      <c r="Q53" s="157" t="s">
        <v>88</v>
      </c>
      <c r="R53" s="108">
        <v>0.02</v>
      </c>
      <c r="S53" s="165">
        <v>0.3</v>
      </c>
      <c r="T53" s="108">
        <v>0.03</v>
      </c>
      <c r="U53" s="108">
        <v>0.03</v>
      </c>
      <c r="V53" s="108">
        <v>0.03</v>
      </c>
      <c r="W53" s="108">
        <v>0.4</v>
      </c>
      <c r="X53" s="165">
        <v>0.03</v>
      </c>
      <c r="Y53" s="108">
        <v>0.03</v>
      </c>
      <c r="Z53" s="108">
        <v>0.03</v>
      </c>
      <c r="AA53" s="165">
        <v>0.03</v>
      </c>
      <c r="AB53" s="108">
        <v>0.03</v>
      </c>
      <c r="AC53" s="108">
        <v>0.03</v>
      </c>
      <c r="AD53" s="165">
        <v>0.03</v>
      </c>
      <c r="AE53" s="159" t="s">
        <v>722</v>
      </c>
      <c r="AF53" s="99">
        <v>0.03</v>
      </c>
      <c r="AG53" s="99">
        <f>+'Mayo 2017'!AG53+'Junio 2017'!AF53</f>
        <v>0.82000000000000006</v>
      </c>
      <c r="AH53" s="102" t="s">
        <v>735</v>
      </c>
    </row>
    <row r="54" spans="2:35" ht="45" x14ac:dyDescent="0.25">
      <c r="B54" s="159" t="s">
        <v>64</v>
      </c>
      <c r="C54" s="159" t="s">
        <v>65</v>
      </c>
      <c r="D54" s="159" t="s">
        <v>66</v>
      </c>
      <c r="E54" s="159" t="s">
        <v>67</v>
      </c>
      <c r="F54" s="159" t="s">
        <v>75</v>
      </c>
      <c r="G54" s="159" t="s">
        <v>314</v>
      </c>
      <c r="H54" s="159" t="s">
        <v>81</v>
      </c>
      <c r="I54" s="159" t="s">
        <v>316</v>
      </c>
      <c r="J54" s="309"/>
      <c r="K54" s="157" t="s">
        <v>292</v>
      </c>
      <c r="L54" s="157" t="s">
        <v>293</v>
      </c>
      <c r="M54" s="159" t="s">
        <v>70</v>
      </c>
      <c r="N54" s="122">
        <v>42736</v>
      </c>
      <c r="O54" s="122">
        <v>42855</v>
      </c>
      <c r="P54" s="157" t="s">
        <v>88</v>
      </c>
      <c r="Q54" s="157" t="s">
        <v>88</v>
      </c>
      <c r="R54" s="108">
        <v>0.03</v>
      </c>
      <c r="S54" s="165">
        <v>0.25</v>
      </c>
      <c r="T54" s="108">
        <v>0.25</v>
      </c>
      <c r="U54" s="108">
        <v>0.25</v>
      </c>
      <c r="V54" s="108">
        <v>0.25</v>
      </c>
      <c r="W54" s="108"/>
      <c r="X54" s="165"/>
      <c r="Y54" s="108"/>
      <c r="Z54" s="108"/>
      <c r="AA54" s="165"/>
      <c r="AB54" s="108"/>
      <c r="AC54" s="108"/>
      <c r="AD54" s="165"/>
      <c r="AE54" s="159" t="s">
        <v>722</v>
      </c>
      <c r="AF54" s="99"/>
      <c r="AG54" s="99">
        <f>+'Mayo 2017'!AG54+'Junio 2017'!AF54</f>
        <v>1</v>
      </c>
      <c r="AH54" s="102" t="s">
        <v>730</v>
      </c>
    </row>
    <row r="55" spans="2:35" ht="45" x14ac:dyDescent="0.25">
      <c r="B55" s="159" t="s">
        <v>64</v>
      </c>
      <c r="C55" s="159" t="s">
        <v>65</v>
      </c>
      <c r="D55" s="159" t="s">
        <v>66</v>
      </c>
      <c r="E55" s="159" t="s">
        <v>67</v>
      </c>
      <c r="F55" s="159" t="s">
        <v>75</v>
      </c>
      <c r="G55" s="159" t="s">
        <v>314</v>
      </c>
      <c r="H55" s="159" t="s">
        <v>81</v>
      </c>
      <c r="I55" s="159" t="s">
        <v>316</v>
      </c>
      <c r="J55" s="309"/>
      <c r="K55" s="157" t="s">
        <v>294</v>
      </c>
      <c r="L55" s="157" t="s">
        <v>295</v>
      </c>
      <c r="M55" s="159" t="s">
        <v>70</v>
      </c>
      <c r="N55" s="122">
        <v>42736</v>
      </c>
      <c r="O55" s="122">
        <v>42794</v>
      </c>
      <c r="P55" s="157" t="s">
        <v>88</v>
      </c>
      <c r="Q55" s="157" t="s">
        <v>88</v>
      </c>
      <c r="R55" s="108">
        <v>0.02</v>
      </c>
      <c r="S55" s="165">
        <v>1</v>
      </c>
      <c r="T55" s="108"/>
      <c r="U55" s="108"/>
      <c r="V55" s="108"/>
      <c r="W55" s="108"/>
      <c r="X55" s="165"/>
      <c r="Y55" s="108"/>
      <c r="Z55" s="108"/>
      <c r="AA55" s="165"/>
      <c r="AB55" s="108"/>
      <c r="AC55" s="108"/>
      <c r="AD55" s="165"/>
      <c r="AE55" s="159" t="s">
        <v>722</v>
      </c>
      <c r="AF55" s="99"/>
      <c r="AG55" s="99">
        <f>+'Mayo 2017'!AG55+'Junio 2017'!AF55</f>
        <v>1</v>
      </c>
      <c r="AH55" s="102" t="s">
        <v>730</v>
      </c>
    </row>
    <row r="56" spans="2:35" s="177" customFormat="1" ht="45" x14ac:dyDescent="0.25">
      <c r="B56" s="178" t="s">
        <v>64</v>
      </c>
      <c r="C56" s="178" t="s">
        <v>65</v>
      </c>
      <c r="D56" s="178" t="s">
        <v>66</v>
      </c>
      <c r="E56" s="178" t="s">
        <v>67</v>
      </c>
      <c r="F56" s="178" t="s">
        <v>75</v>
      </c>
      <c r="G56" s="178" t="s">
        <v>314</v>
      </c>
      <c r="H56" s="159" t="s">
        <v>81</v>
      </c>
      <c r="I56" s="159" t="s">
        <v>316</v>
      </c>
      <c r="J56" s="311"/>
      <c r="K56" s="179" t="s">
        <v>296</v>
      </c>
      <c r="L56" s="157" t="s">
        <v>295</v>
      </c>
      <c r="M56" s="159" t="s">
        <v>70</v>
      </c>
      <c r="N56" s="122">
        <v>42917</v>
      </c>
      <c r="O56" s="122">
        <v>42947</v>
      </c>
      <c r="P56" s="157" t="s">
        <v>88</v>
      </c>
      <c r="Q56" s="157" t="s">
        <v>88</v>
      </c>
      <c r="R56" s="108">
        <v>0.02</v>
      </c>
      <c r="S56" s="167"/>
      <c r="T56" s="180"/>
      <c r="U56" s="180"/>
      <c r="V56" s="180"/>
      <c r="W56" s="180"/>
      <c r="X56" s="167"/>
      <c r="Y56" s="180">
        <v>1</v>
      </c>
      <c r="Z56" s="180"/>
      <c r="AA56" s="167"/>
      <c r="AB56" s="180"/>
      <c r="AC56" s="180"/>
      <c r="AD56" s="167"/>
      <c r="AE56" s="178" t="s">
        <v>722</v>
      </c>
      <c r="AF56" s="167"/>
      <c r="AG56" s="167">
        <f>+'Mayo 2017'!AG56+'Junio 2017'!AF56</f>
        <v>0</v>
      </c>
      <c r="AH56" s="181" t="s">
        <v>728</v>
      </c>
    </row>
    <row r="57" spans="2:35" ht="45" x14ac:dyDescent="0.25">
      <c r="B57" s="159" t="s">
        <v>64</v>
      </c>
      <c r="C57" s="159" t="s">
        <v>65</v>
      </c>
      <c r="D57" s="159" t="s">
        <v>66</v>
      </c>
      <c r="E57" s="159" t="s">
        <v>67</v>
      </c>
      <c r="F57" s="159" t="s">
        <v>75</v>
      </c>
      <c r="G57" s="159" t="s">
        <v>314</v>
      </c>
      <c r="H57" s="159" t="s">
        <v>81</v>
      </c>
      <c r="I57" s="159" t="s">
        <v>316</v>
      </c>
      <c r="J57" s="309"/>
      <c r="K57" s="157" t="s">
        <v>297</v>
      </c>
      <c r="L57" s="157" t="s">
        <v>298</v>
      </c>
      <c r="M57" s="159" t="s">
        <v>70</v>
      </c>
      <c r="N57" s="122">
        <v>42948</v>
      </c>
      <c r="O57" s="122">
        <v>43039</v>
      </c>
      <c r="P57" s="157" t="s">
        <v>88</v>
      </c>
      <c r="Q57" s="157" t="s">
        <v>88</v>
      </c>
      <c r="R57" s="108">
        <v>0.02</v>
      </c>
      <c r="S57" s="165"/>
      <c r="T57" s="108"/>
      <c r="U57" s="108"/>
      <c r="V57" s="108"/>
      <c r="W57" s="108"/>
      <c r="X57" s="165"/>
      <c r="Y57" s="108"/>
      <c r="Z57" s="108">
        <v>0.75</v>
      </c>
      <c r="AA57" s="165"/>
      <c r="AB57" s="108">
        <v>0.25</v>
      </c>
      <c r="AC57" s="108"/>
      <c r="AD57" s="165"/>
      <c r="AE57" s="159" t="s">
        <v>722</v>
      </c>
      <c r="AF57" s="99"/>
      <c r="AG57" s="99">
        <f>+'Mayo 2017'!AG57+'Junio 2017'!AF57</f>
        <v>0</v>
      </c>
      <c r="AH57" s="102"/>
    </row>
    <row r="58" spans="2:35" ht="45" x14ac:dyDescent="0.25">
      <c r="B58" s="159" t="s">
        <v>64</v>
      </c>
      <c r="C58" s="159" t="s">
        <v>65</v>
      </c>
      <c r="D58" s="159" t="s">
        <v>66</v>
      </c>
      <c r="E58" s="159" t="s">
        <v>67</v>
      </c>
      <c r="F58" s="159" t="s">
        <v>75</v>
      </c>
      <c r="G58" s="159" t="s">
        <v>314</v>
      </c>
      <c r="H58" s="159" t="s">
        <v>81</v>
      </c>
      <c r="I58" s="159" t="s">
        <v>316</v>
      </c>
      <c r="J58" s="309"/>
      <c r="K58" s="157" t="s">
        <v>299</v>
      </c>
      <c r="L58" s="157" t="s">
        <v>276</v>
      </c>
      <c r="M58" s="159" t="s">
        <v>70</v>
      </c>
      <c r="N58" s="122">
        <v>42917</v>
      </c>
      <c r="O58" s="122">
        <v>43069</v>
      </c>
      <c r="P58" s="157" t="s">
        <v>53</v>
      </c>
      <c r="Q58" s="157" t="s">
        <v>88</v>
      </c>
      <c r="R58" s="108">
        <v>0.02</v>
      </c>
      <c r="S58" s="165"/>
      <c r="T58" s="108"/>
      <c r="U58" s="108"/>
      <c r="V58" s="108"/>
      <c r="W58" s="108"/>
      <c r="X58" s="165"/>
      <c r="Y58" s="108">
        <v>0.5</v>
      </c>
      <c r="Z58" s="108"/>
      <c r="AA58" s="165"/>
      <c r="AB58" s="108"/>
      <c r="AC58" s="108">
        <v>0.5</v>
      </c>
      <c r="AD58" s="165"/>
      <c r="AE58" s="159" t="s">
        <v>722</v>
      </c>
      <c r="AF58" s="99"/>
      <c r="AG58" s="99">
        <f>+'Mayo 2017'!AG58+'Junio 2017'!AF58</f>
        <v>0</v>
      </c>
      <c r="AH58" s="102"/>
    </row>
    <row r="59" spans="2:35" s="182" customFormat="1" ht="123.75" x14ac:dyDescent="0.25">
      <c r="B59" s="183" t="s">
        <v>64</v>
      </c>
      <c r="C59" s="183" t="s">
        <v>65</v>
      </c>
      <c r="D59" s="183" t="s">
        <v>66</v>
      </c>
      <c r="E59" s="183" t="s">
        <v>67</v>
      </c>
      <c r="F59" s="183" t="s">
        <v>75</v>
      </c>
      <c r="G59" s="183" t="s">
        <v>314</v>
      </c>
      <c r="H59" s="159" t="s">
        <v>81</v>
      </c>
      <c r="I59" s="159" t="s">
        <v>316</v>
      </c>
      <c r="J59" s="184" t="s">
        <v>136</v>
      </c>
      <c r="K59" s="185" t="s">
        <v>300</v>
      </c>
      <c r="L59" s="157" t="s">
        <v>301</v>
      </c>
      <c r="M59" s="159" t="s">
        <v>70</v>
      </c>
      <c r="N59" s="122">
        <v>42795</v>
      </c>
      <c r="O59" s="122">
        <v>43100</v>
      </c>
      <c r="P59" s="157" t="s">
        <v>88</v>
      </c>
      <c r="Q59" s="157" t="s">
        <v>88</v>
      </c>
      <c r="R59" s="108">
        <v>0.02</v>
      </c>
      <c r="S59" s="186"/>
      <c r="T59" s="187"/>
      <c r="U59" s="187">
        <v>0.25</v>
      </c>
      <c r="V59" s="187"/>
      <c r="W59" s="187"/>
      <c r="X59" s="189">
        <v>0.11</v>
      </c>
      <c r="Y59" s="190">
        <v>0.11</v>
      </c>
      <c r="Z59" s="190">
        <v>0.11</v>
      </c>
      <c r="AA59" s="189">
        <v>0.1</v>
      </c>
      <c r="AB59" s="190">
        <v>0.1</v>
      </c>
      <c r="AC59" s="190">
        <v>0.11</v>
      </c>
      <c r="AD59" s="189">
        <v>0.11</v>
      </c>
      <c r="AE59" s="183" t="s">
        <v>722</v>
      </c>
      <c r="AF59" s="186">
        <v>0.11</v>
      </c>
      <c r="AG59" s="186">
        <f>+'Mayo 2017'!AG59+'Junio 2017'!AF59</f>
        <v>0.36</v>
      </c>
      <c r="AH59" s="188" t="s">
        <v>736</v>
      </c>
    </row>
    <row r="60" spans="2:35" s="118" customFormat="1" ht="45" x14ac:dyDescent="0.25">
      <c r="B60" s="113" t="s">
        <v>64</v>
      </c>
      <c r="C60" s="113" t="s">
        <v>65</v>
      </c>
      <c r="D60" s="113" t="s">
        <v>66</v>
      </c>
      <c r="E60" s="113" t="s">
        <v>67</v>
      </c>
      <c r="F60" s="113" t="s">
        <v>74</v>
      </c>
      <c r="G60" s="113" t="s">
        <v>314</v>
      </c>
      <c r="H60" s="113" t="s">
        <v>81</v>
      </c>
      <c r="I60" s="113" t="s">
        <v>319</v>
      </c>
      <c r="J60" s="113" t="s">
        <v>175</v>
      </c>
      <c r="K60" s="114" t="s">
        <v>406</v>
      </c>
      <c r="L60" s="114" t="s">
        <v>176</v>
      </c>
      <c r="M60" s="113" t="s">
        <v>53</v>
      </c>
      <c r="N60" s="161">
        <v>42857</v>
      </c>
      <c r="O60" s="161">
        <v>43100</v>
      </c>
      <c r="P60" s="114" t="s">
        <v>177</v>
      </c>
      <c r="Q60" s="114" t="s">
        <v>407</v>
      </c>
      <c r="R60" s="116">
        <v>0.02</v>
      </c>
      <c r="S60" s="117"/>
      <c r="T60" s="116"/>
      <c r="U60" s="116"/>
      <c r="V60" s="116"/>
      <c r="W60" s="116">
        <v>0.2</v>
      </c>
      <c r="X60" s="117"/>
      <c r="Y60" s="116">
        <v>0.2</v>
      </c>
      <c r="Z60" s="116"/>
      <c r="AA60" s="117">
        <v>0.2</v>
      </c>
      <c r="AB60" s="116"/>
      <c r="AC60" s="116">
        <v>0.2</v>
      </c>
      <c r="AD60" s="117">
        <v>0.2</v>
      </c>
      <c r="AE60" s="159" t="s">
        <v>722</v>
      </c>
      <c r="AF60" s="165"/>
      <c r="AG60" s="99">
        <f>+'Mayo 2017'!AG60+'Junio 2017'!AF60</f>
        <v>0.2</v>
      </c>
      <c r="AH60" s="145"/>
      <c r="AI60" s="143"/>
    </row>
    <row r="61" spans="2:35" s="118" customFormat="1" ht="45" x14ac:dyDescent="0.25">
      <c r="B61" s="113" t="s">
        <v>64</v>
      </c>
      <c r="C61" s="113" t="s">
        <v>65</v>
      </c>
      <c r="D61" s="113" t="s">
        <v>66</v>
      </c>
      <c r="E61" s="113" t="s">
        <v>67</v>
      </c>
      <c r="F61" s="113" t="s">
        <v>68</v>
      </c>
      <c r="G61" s="113" t="s">
        <v>314</v>
      </c>
      <c r="H61" s="113" t="s">
        <v>81</v>
      </c>
      <c r="I61" s="113" t="s">
        <v>319</v>
      </c>
      <c r="J61" s="113" t="s">
        <v>178</v>
      </c>
      <c r="K61" s="114" t="s">
        <v>179</v>
      </c>
      <c r="L61" s="114" t="s">
        <v>408</v>
      </c>
      <c r="M61" s="113" t="s">
        <v>53</v>
      </c>
      <c r="N61" s="161">
        <v>42781</v>
      </c>
      <c r="O61" s="161">
        <v>43100</v>
      </c>
      <c r="P61" s="114" t="s">
        <v>177</v>
      </c>
      <c r="Q61" s="114" t="s">
        <v>180</v>
      </c>
      <c r="R61" s="116">
        <v>0.02</v>
      </c>
      <c r="S61" s="117"/>
      <c r="T61" s="116">
        <v>0.2</v>
      </c>
      <c r="U61" s="116"/>
      <c r="V61" s="116">
        <v>0.2</v>
      </c>
      <c r="W61" s="116"/>
      <c r="X61" s="117"/>
      <c r="Y61" s="116">
        <v>0.2</v>
      </c>
      <c r="Z61" s="116"/>
      <c r="AA61" s="117"/>
      <c r="AB61" s="116">
        <v>0.2</v>
      </c>
      <c r="AC61" s="116"/>
      <c r="AD61" s="117">
        <v>0.2</v>
      </c>
      <c r="AE61" s="159" t="s">
        <v>722</v>
      </c>
      <c r="AF61" s="165"/>
      <c r="AG61" s="99">
        <f>+'Mayo 2017'!AG61+'Junio 2017'!AF61</f>
        <v>0.4</v>
      </c>
      <c r="AH61" s="145"/>
      <c r="AI61" s="143"/>
    </row>
    <row r="62" spans="2:35" s="118" customFormat="1" ht="45" x14ac:dyDescent="0.25">
      <c r="B62" s="113" t="s">
        <v>64</v>
      </c>
      <c r="C62" s="113" t="s">
        <v>65</v>
      </c>
      <c r="D62" s="113" t="s">
        <v>66</v>
      </c>
      <c r="E62" s="113" t="s">
        <v>67</v>
      </c>
      <c r="F62" s="113" t="s">
        <v>68</v>
      </c>
      <c r="G62" s="113" t="s">
        <v>314</v>
      </c>
      <c r="H62" s="113" t="s">
        <v>81</v>
      </c>
      <c r="I62" s="113" t="s">
        <v>319</v>
      </c>
      <c r="J62" s="113" t="s">
        <v>181</v>
      </c>
      <c r="K62" s="114" t="s">
        <v>320</v>
      </c>
      <c r="L62" s="114" t="s">
        <v>408</v>
      </c>
      <c r="M62" s="113" t="s">
        <v>53</v>
      </c>
      <c r="N62" s="161">
        <v>42781</v>
      </c>
      <c r="O62" s="161">
        <v>43100</v>
      </c>
      <c r="P62" s="114" t="s">
        <v>177</v>
      </c>
      <c r="Q62" s="114" t="s">
        <v>180</v>
      </c>
      <c r="R62" s="116">
        <v>0.02</v>
      </c>
      <c r="S62" s="117"/>
      <c r="T62" s="116">
        <v>0.2</v>
      </c>
      <c r="U62" s="116"/>
      <c r="V62" s="116">
        <v>0.2</v>
      </c>
      <c r="W62" s="116"/>
      <c r="X62" s="117"/>
      <c r="Y62" s="116">
        <v>0.2</v>
      </c>
      <c r="Z62" s="116"/>
      <c r="AA62" s="117"/>
      <c r="AB62" s="116">
        <v>0.2</v>
      </c>
      <c r="AC62" s="116"/>
      <c r="AD62" s="117">
        <v>0.2</v>
      </c>
      <c r="AE62" s="159" t="s">
        <v>722</v>
      </c>
      <c r="AF62" s="165"/>
      <c r="AG62" s="99">
        <f>+'Mayo 2017'!AG62+'Junio 2017'!AF62</f>
        <v>0.4</v>
      </c>
      <c r="AH62" s="145"/>
      <c r="AI62" s="149"/>
    </row>
    <row r="63" spans="2:35" s="118" customFormat="1" ht="45" x14ac:dyDescent="0.25">
      <c r="B63" s="113" t="s">
        <v>64</v>
      </c>
      <c r="C63" s="113" t="s">
        <v>65</v>
      </c>
      <c r="D63" s="113" t="s">
        <v>66</v>
      </c>
      <c r="E63" s="113" t="s">
        <v>67</v>
      </c>
      <c r="F63" s="113" t="s">
        <v>74</v>
      </c>
      <c r="G63" s="113" t="s">
        <v>314</v>
      </c>
      <c r="H63" s="113" t="s">
        <v>81</v>
      </c>
      <c r="I63" s="113" t="s">
        <v>319</v>
      </c>
      <c r="J63" s="113" t="s">
        <v>182</v>
      </c>
      <c r="K63" s="114" t="s">
        <v>183</v>
      </c>
      <c r="L63" s="114" t="s">
        <v>409</v>
      </c>
      <c r="M63" s="113" t="s">
        <v>53</v>
      </c>
      <c r="N63" s="161">
        <v>42795</v>
      </c>
      <c r="O63" s="161">
        <v>42978</v>
      </c>
      <c r="P63" s="114" t="s">
        <v>71</v>
      </c>
      <c r="Q63" s="114" t="s">
        <v>180</v>
      </c>
      <c r="R63" s="116">
        <v>0.01</v>
      </c>
      <c r="S63" s="117"/>
      <c r="T63" s="116"/>
      <c r="U63" s="116">
        <v>0.2</v>
      </c>
      <c r="V63" s="116"/>
      <c r="W63" s="116">
        <v>0.3</v>
      </c>
      <c r="X63" s="117"/>
      <c r="Y63" s="116">
        <v>0.3</v>
      </c>
      <c r="Z63" s="116">
        <v>0.2</v>
      </c>
      <c r="AA63" s="117"/>
      <c r="AB63" s="116"/>
      <c r="AC63" s="116"/>
      <c r="AD63" s="117"/>
      <c r="AE63" s="159" t="s">
        <v>722</v>
      </c>
      <c r="AF63" s="167"/>
      <c r="AG63" s="99">
        <f>+'Mayo 2017'!AG63+'Junio 2017'!AF63</f>
        <v>0.55000000000000004</v>
      </c>
      <c r="AH63" s="145"/>
      <c r="AI63" s="143"/>
    </row>
    <row r="64" spans="2:35" s="118" customFormat="1" ht="45" x14ac:dyDescent="0.25">
      <c r="B64" s="113" t="s">
        <v>64</v>
      </c>
      <c r="C64" s="113" t="s">
        <v>65</v>
      </c>
      <c r="D64" s="113" t="s">
        <v>66</v>
      </c>
      <c r="E64" s="113" t="s">
        <v>67</v>
      </c>
      <c r="F64" s="113" t="s">
        <v>68</v>
      </c>
      <c r="G64" s="113" t="s">
        <v>314</v>
      </c>
      <c r="H64" s="113" t="s">
        <v>81</v>
      </c>
      <c r="I64" s="113" t="s">
        <v>321</v>
      </c>
      <c r="J64" s="119" t="s">
        <v>184</v>
      </c>
      <c r="K64" s="114" t="s">
        <v>185</v>
      </c>
      <c r="L64" s="114" t="s">
        <v>186</v>
      </c>
      <c r="M64" s="113" t="s">
        <v>53</v>
      </c>
      <c r="N64" s="161">
        <v>42857</v>
      </c>
      <c r="O64" s="161">
        <v>43100</v>
      </c>
      <c r="P64" s="114" t="s">
        <v>88</v>
      </c>
      <c r="Q64" s="114" t="s">
        <v>88</v>
      </c>
      <c r="R64" s="116">
        <v>0.01</v>
      </c>
      <c r="S64" s="117"/>
      <c r="T64" s="116"/>
      <c r="U64" s="116">
        <v>0.1</v>
      </c>
      <c r="V64" s="116">
        <v>0.1</v>
      </c>
      <c r="W64" s="116">
        <v>0.1</v>
      </c>
      <c r="X64" s="117">
        <v>0.1</v>
      </c>
      <c r="Y64" s="116">
        <v>0.1</v>
      </c>
      <c r="Z64" s="116">
        <v>0.1</v>
      </c>
      <c r="AA64" s="117">
        <v>0.1</v>
      </c>
      <c r="AB64" s="116">
        <v>0.1</v>
      </c>
      <c r="AC64" s="116">
        <v>0.1</v>
      </c>
      <c r="AD64" s="117">
        <v>0.1</v>
      </c>
      <c r="AE64" s="159" t="s">
        <v>722</v>
      </c>
      <c r="AF64" s="117">
        <v>0.1</v>
      </c>
      <c r="AG64" s="99">
        <f>+'Mayo 2017'!AG64+'Junio 2017'!AF64</f>
        <v>0.41000000000000003</v>
      </c>
      <c r="AH64" s="162"/>
      <c r="AI64" s="143"/>
    </row>
    <row r="65" spans="2:36" s="118" customFormat="1" ht="45" x14ac:dyDescent="0.25">
      <c r="B65" s="113" t="s">
        <v>64</v>
      </c>
      <c r="C65" s="113" t="s">
        <v>65</v>
      </c>
      <c r="D65" s="113" t="s">
        <v>66</v>
      </c>
      <c r="E65" s="113" t="s">
        <v>67</v>
      </c>
      <c r="F65" s="113" t="s">
        <v>68</v>
      </c>
      <c r="G65" s="113" t="s">
        <v>314</v>
      </c>
      <c r="H65" s="113" t="s">
        <v>81</v>
      </c>
      <c r="I65" s="113" t="s">
        <v>321</v>
      </c>
      <c r="J65" s="119" t="s">
        <v>184</v>
      </c>
      <c r="K65" s="114" t="s">
        <v>187</v>
      </c>
      <c r="L65" s="114" t="s">
        <v>188</v>
      </c>
      <c r="M65" s="113" t="s">
        <v>53</v>
      </c>
      <c r="N65" s="161">
        <v>42857</v>
      </c>
      <c r="O65" s="161">
        <v>43100</v>
      </c>
      <c r="P65" s="114" t="s">
        <v>189</v>
      </c>
      <c r="Q65" s="114" t="s">
        <v>88</v>
      </c>
      <c r="R65" s="116">
        <v>0.01</v>
      </c>
      <c r="S65" s="117"/>
      <c r="T65" s="116"/>
      <c r="U65" s="116"/>
      <c r="V65" s="116"/>
      <c r="W65" s="116">
        <v>0.05</v>
      </c>
      <c r="X65" s="117">
        <v>0.08</v>
      </c>
      <c r="Y65" s="116">
        <v>0.1</v>
      </c>
      <c r="Z65" s="116">
        <v>0.14299999999999999</v>
      </c>
      <c r="AA65" s="117">
        <v>0.14599999999999999</v>
      </c>
      <c r="AB65" s="116">
        <v>0.183</v>
      </c>
      <c r="AC65" s="116">
        <v>0.193</v>
      </c>
      <c r="AD65" s="117">
        <v>0.1</v>
      </c>
      <c r="AE65" s="159" t="s">
        <v>722</v>
      </c>
      <c r="AF65" s="117">
        <v>0.08</v>
      </c>
      <c r="AG65" s="99">
        <f>+'Mayo 2017'!AG65+'Junio 2017'!AF65</f>
        <v>0.34</v>
      </c>
      <c r="AH65" s="162"/>
      <c r="AI65" s="143"/>
    </row>
    <row r="66" spans="2:36" s="118" customFormat="1" ht="45" x14ac:dyDescent="0.25">
      <c r="B66" s="113" t="s">
        <v>64</v>
      </c>
      <c r="C66" s="113" t="s">
        <v>65</v>
      </c>
      <c r="D66" s="113" t="s">
        <v>66</v>
      </c>
      <c r="E66" s="113" t="s">
        <v>67</v>
      </c>
      <c r="F66" s="113" t="s">
        <v>68</v>
      </c>
      <c r="G66" s="113" t="s">
        <v>314</v>
      </c>
      <c r="H66" s="113" t="s">
        <v>81</v>
      </c>
      <c r="I66" s="113" t="s">
        <v>321</v>
      </c>
      <c r="J66" s="119" t="s">
        <v>190</v>
      </c>
      <c r="K66" s="114" t="s">
        <v>191</v>
      </c>
      <c r="L66" s="114" t="s">
        <v>192</v>
      </c>
      <c r="M66" s="113" t="s">
        <v>53</v>
      </c>
      <c r="N66" s="161">
        <v>42795</v>
      </c>
      <c r="O66" s="161">
        <v>42978</v>
      </c>
      <c r="P66" s="114" t="s">
        <v>88</v>
      </c>
      <c r="Q66" s="114" t="s">
        <v>88</v>
      </c>
      <c r="R66" s="116">
        <v>0.01</v>
      </c>
      <c r="S66" s="117"/>
      <c r="T66" s="116"/>
      <c r="U66" s="116">
        <v>0.05</v>
      </c>
      <c r="V66" s="116">
        <v>0.19</v>
      </c>
      <c r="W66" s="116"/>
      <c r="X66" s="117">
        <v>0.19</v>
      </c>
      <c r="Y66" s="116">
        <v>0.19</v>
      </c>
      <c r="Z66" s="116">
        <v>0.19</v>
      </c>
      <c r="AA66" s="117"/>
      <c r="AB66" s="116"/>
      <c r="AC66" s="116"/>
      <c r="AD66" s="117"/>
      <c r="AE66" s="159" t="s">
        <v>722</v>
      </c>
      <c r="AF66" s="117"/>
      <c r="AG66" s="99">
        <f>+'Mayo 2017'!AG66+'Junio 2017'!AF66</f>
        <v>1</v>
      </c>
      <c r="AH66" s="163"/>
      <c r="AI66" s="149"/>
    </row>
    <row r="67" spans="2:36" ht="45" x14ac:dyDescent="0.25">
      <c r="B67" s="159" t="s">
        <v>64</v>
      </c>
      <c r="C67" s="159" t="s">
        <v>65</v>
      </c>
      <c r="D67" s="159" t="s">
        <v>66</v>
      </c>
      <c r="E67" s="159" t="s">
        <v>67</v>
      </c>
      <c r="F67" s="159" t="s">
        <v>72</v>
      </c>
      <c r="G67" s="159" t="s">
        <v>314</v>
      </c>
      <c r="H67" s="159" t="s">
        <v>81</v>
      </c>
      <c r="I67" s="159" t="s">
        <v>316</v>
      </c>
      <c r="J67" s="106" t="s">
        <v>193</v>
      </c>
      <c r="K67" s="157" t="s">
        <v>194</v>
      </c>
      <c r="L67" s="157" t="s">
        <v>195</v>
      </c>
      <c r="M67" s="159" t="s">
        <v>53</v>
      </c>
      <c r="N67" s="122">
        <v>42758</v>
      </c>
      <c r="O67" s="122">
        <v>42825</v>
      </c>
      <c r="P67" s="157" t="s">
        <v>177</v>
      </c>
      <c r="Q67" s="157" t="s">
        <v>88</v>
      </c>
      <c r="R67" s="108">
        <v>0.03</v>
      </c>
      <c r="S67" s="99">
        <v>0.15</v>
      </c>
      <c r="T67" s="108">
        <v>0.45</v>
      </c>
      <c r="U67" s="108">
        <v>0.4</v>
      </c>
      <c r="V67" s="108"/>
      <c r="W67" s="108"/>
      <c r="X67" s="99"/>
      <c r="Y67" s="108"/>
      <c r="Z67" s="108"/>
      <c r="AA67" s="99"/>
      <c r="AB67" s="108"/>
      <c r="AC67" s="108"/>
      <c r="AD67" s="99"/>
      <c r="AE67" s="159" t="s">
        <v>722</v>
      </c>
      <c r="AF67" s="117"/>
      <c r="AG67" s="99">
        <f>+'Mayo 2017'!AG67+'Junio 2017'!AF67</f>
        <v>1</v>
      </c>
      <c r="AH67" s="164"/>
      <c r="AI67" s="150"/>
      <c r="AJ67" s="151"/>
    </row>
    <row r="68" spans="2:36" ht="45" x14ac:dyDescent="0.25">
      <c r="B68" s="159" t="s">
        <v>64</v>
      </c>
      <c r="C68" s="159" t="s">
        <v>65</v>
      </c>
      <c r="D68" s="159" t="s">
        <v>66</v>
      </c>
      <c r="E68" s="159" t="s">
        <v>67</v>
      </c>
      <c r="F68" s="159" t="s">
        <v>72</v>
      </c>
      <c r="G68" s="159" t="s">
        <v>314</v>
      </c>
      <c r="H68" s="159" t="s">
        <v>81</v>
      </c>
      <c r="I68" s="159" t="s">
        <v>316</v>
      </c>
      <c r="J68" s="106" t="s">
        <v>196</v>
      </c>
      <c r="K68" s="157" t="s">
        <v>197</v>
      </c>
      <c r="L68" s="157" t="s">
        <v>198</v>
      </c>
      <c r="M68" s="159" t="s">
        <v>53</v>
      </c>
      <c r="N68" s="122">
        <v>42826</v>
      </c>
      <c r="O68" s="122">
        <v>43100</v>
      </c>
      <c r="P68" s="157" t="s">
        <v>199</v>
      </c>
      <c r="Q68" s="157" t="s">
        <v>88</v>
      </c>
      <c r="R68" s="108">
        <v>0.03</v>
      </c>
      <c r="S68" s="99"/>
      <c r="T68" s="108"/>
      <c r="U68" s="108"/>
      <c r="V68" s="108">
        <v>0.05</v>
      </c>
      <c r="W68" s="108">
        <v>0.08</v>
      </c>
      <c r="X68" s="99">
        <v>0.12</v>
      </c>
      <c r="Y68" s="108">
        <v>0.12</v>
      </c>
      <c r="Z68" s="108">
        <v>0.12</v>
      </c>
      <c r="AA68" s="99">
        <v>0.12</v>
      </c>
      <c r="AB68" s="108">
        <v>0.13</v>
      </c>
      <c r="AC68" s="108">
        <v>0.14000000000000001</v>
      </c>
      <c r="AD68" s="99">
        <v>0.12</v>
      </c>
      <c r="AE68" s="159" t="s">
        <v>722</v>
      </c>
      <c r="AF68" s="117">
        <v>0.12</v>
      </c>
      <c r="AG68" s="99">
        <f>+'Mayo 2017'!AG68+'Junio 2017'!AF68</f>
        <v>0.25</v>
      </c>
      <c r="AH68" s="145"/>
      <c r="AI68" s="131"/>
    </row>
    <row r="69" spans="2:36" ht="45" x14ac:dyDescent="0.25">
      <c r="B69" s="159" t="s">
        <v>64</v>
      </c>
      <c r="C69" s="159" t="s">
        <v>65</v>
      </c>
      <c r="D69" s="159" t="s">
        <v>66</v>
      </c>
      <c r="E69" s="159" t="s">
        <v>67</v>
      </c>
      <c r="F69" s="159" t="s">
        <v>68</v>
      </c>
      <c r="G69" s="159" t="s">
        <v>314</v>
      </c>
      <c r="H69" s="159" t="s">
        <v>81</v>
      </c>
      <c r="I69" s="159" t="s">
        <v>316</v>
      </c>
      <c r="J69" s="106" t="s">
        <v>196</v>
      </c>
      <c r="K69" s="102" t="s">
        <v>708</v>
      </c>
      <c r="L69" s="157" t="s">
        <v>201</v>
      </c>
      <c r="M69" s="159" t="s">
        <v>53</v>
      </c>
      <c r="N69" s="122">
        <v>42795</v>
      </c>
      <c r="O69" s="122">
        <v>43069</v>
      </c>
      <c r="P69" s="157" t="s">
        <v>88</v>
      </c>
      <c r="Q69" s="157"/>
      <c r="R69" s="108">
        <v>0.01</v>
      </c>
      <c r="S69" s="99"/>
      <c r="T69" s="108"/>
      <c r="U69" s="108">
        <v>0.05</v>
      </c>
      <c r="V69" s="108">
        <v>0.06</v>
      </c>
      <c r="W69" s="108">
        <v>0.08</v>
      </c>
      <c r="X69" s="99">
        <v>0.12</v>
      </c>
      <c r="Y69" s="108"/>
      <c r="Z69" s="108">
        <v>0.12</v>
      </c>
      <c r="AA69" s="99">
        <v>0.15</v>
      </c>
      <c r="AB69" s="108">
        <v>0.17</v>
      </c>
      <c r="AC69" s="108">
        <v>0.25</v>
      </c>
      <c r="AD69" s="99"/>
      <c r="AE69" s="159" t="s">
        <v>722</v>
      </c>
      <c r="AF69" s="117">
        <v>0.12</v>
      </c>
      <c r="AG69" s="99">
        <f>+'Mayo 2017'!AG69+'Junio 2017'!AF69</f>
        <v>0.31</v>
      </c>
      <c r="AH69" s="145"/>
      <c r="AI69" s="131"/>
    </row>
    <row r="70" spans="2:36" ht="45" x14ac:dyDescent="0.25">
      <c r="B70" s="159" t="s">
        <v>64</v>
      </c>
      <c r="C70" s="159" t="s">
        <v>65</v>
      </c>
      <c r="D70" s="159" t="s">
        <v>66</v>
      </c>
      <c r="E70" s="159" t="s">
        <v>67</v>
      </c>
      <c r="F70" s="159" t="s">
        <v>74</v>
      </c>
      <c r="G70" s="159" t="s">
        <v>314</v>
      </c>
      <c r="H70" s="159" t="s">
        <v>81</v>
      </c>
      <c r="I70" s="159" t="s">
        <v>316</v>
      </c>
      <c r="J70" s="106" t="s">
        <v>202</v>
      </c>
      <c r="K70" s="157" t="s">
        <v>203</v>
      </c>
      <c r="L70" s="157" t="s">
        <v>204</v>
      </c>
      <c r="M70" s="159" t="s">
        <v>53</v>
      </c>
      <c r="N70" s="122">
        <v>42826</v>
      </c>
      <c r="O70" s="122">
        <v>43100</v>
      </c>
      <c r="P70" s="157" t="s">
        <v>189</v>
      </c>
      <c r="Q70" s="157" t="s">
        <v>88</v>
      </c>
      <c r="R70" s="108">
        <v>0.01</v>
      </c>
      <c r="S70" s="99"/>
      <c r="T70" s="108"/>
      <c r="U70" s="108"/>
      <c r="V70" s="108">
        <v>0.11</v>
      </c>
      <c r="W70" s="108">
        <v>0.11</v>
      </c>
      <c r="X70" s="99">
        <v>0.11</v>
      </c>
      <c r="Y70" s="108">
        <v>0.11</v>
      </c>
      <c r="Z70" s="108">
        <v>0.11</v>
      </c>
      <c r="AA70" s="99">
        <v>0.11</v>
      </c>
      <c r="AB70" s="108">
        <v>0.11</v>
      </c>
      <c r="AC70" s="108">
        <v>0.11</v>
      </c>
      <c r="AD70" s="99">
        <v>0.12</v>
      </c>
      <c r="AE70" s="159" t="s">
        <v>722</v>
      </c>
      <c r="AF70" s="117">
        <v>0.11</v>
      </c>
      <c r="AG70" s="99">
        <f>+'Mayo 2017'!AG70+'Junio 2017'!AF70</f>
        <v>0.39</v>
      </c>
      <c r="AH70" s="145"/>
      <c r="AI70" s="131"/>
    </row>
    <row r="71" spans="2:36" ht="45" x14ac:dyDescent="0.25">
      <c r="B71" s="159" t="s">
        <v>64</v>
      </c>
      <c r="C71" s="159" t="s">
        <v>65</v>
      </c>
      <c r="D71" s="159" t="s">
        <v>66</v>
      </c>
      <c r="E71" s="159" t="s">
        <v>67</v>
      </c>
      <c r="F71" s="159" t="s">
        <v>74</v>
      </c>
      <c r="G71" s="159" t="s">
        <v>314</v>
      </c>
      <c r="H71" s="159" t="s">
        <v>81</v>
      </c>
      <c r="I71" s="159" t="s">
        <v>316</v>
      </c>
      <c r="J71" s="106" t="s">
        <v>202</v>
      </c>
      <c r="K71" s="157" t="s">
        <v>205</v>
      </c>
      <c r="L71" s="157" t="s">
        <v>201</v>
      </c>
      <c r="M71" s="159" t="s">
        <v>53</v>
      </c>
      <c r="N71" s="122">
        <v>42826</v>
      </c>
      <c r="O71" s="122">
        <v>42916</v>
      </c>
      <c r="P71" s="157"/>
      <c r="Q71" s="157"/>
      <c r="R71" s="108">
        <v>0.03</v>
      </c>
      <c r="S71" s="99"/>
      <c r="T71" s="108"/>
      <c r="U71" s="108"/>
      <c r="V71" s="108">
        <v>0.3</v>
      </c>
      <c r="W71" s="108">
        <v>0.3</v>
      </c>
      <c r="X71" s="99">
        <v>0.4</v>
      </c>
      <c r="Y71" s="108"/>
      <c r="Z71" s="108"/>
      <c r="AA71" s="99"/>
      <c r="AB71" s="108"/>
      <c r="AC71" s="108"/>
      <c r="AD71" s="99"/>
      <c r="AE71" s="159" t="s">
        <v>722</v>
      </c>
      <c r="AF71" s="117"/>
      <c r="AG71" s="99">
        <f>+'Mayo 2017'!AG71+'Junio 2017'!AF71</f>
        <v>1</v>
      </c>
      <c r="AH71" s="145"/>
      <c r="AI71" s="131"/>
    </row>
    <row r="72" spans="2:36" ht="45" x14ac:dyDescent="0.25">
      <c r="B72" s="159" t="s">
        <v>64</v>
      </c>
      <c r="C72" s="159" t="s">
        <v>65</v>
      </c>
      <c r="D72" s="159" t="s">
        <v>66</v>
      </c>
      <c r="E72" s="159" t="s">
        <v>67</v>
      </c>
      <c r="F72" s="159" t="s">
        <v>74</v>
      </c>
      <c r="G72" s="159" t="s">
        <v>314</v>
      </c>
      <c r="H72" s="159" t="s">
        <v>81</v>
      </c>
      <c r="I72" s="159" t="s">
        <v>316</v>
      </c>
      <c r="J72" s="106" t="s">
        <v>202</v>
      </c>
      <c r="K72" s="157" t="s">
        <v>206</v>
      </c>
      <c r="L72" s="157" t="s">
        <v>207</v>
      </c>
      <c r="M72" s="159" t="s">
        <v>53</v>
      </c>
      <c r="N72" s="122">
        <v>42917</v>
      </c>
      <c r="O72" s="122">
        <v>43100</v>
      </c>
      <c r="P72" s="157"/>
      <c r="Q72" s="157"/>
      <c r="R72" s="108">
        <v>0.02</v>
      </c>
      <c r="S72" s="99"/>
      <c r="T72" s="108"/>
      <c r="U72" s="108"/>
      <c r="V72" s="108"/>
      <c r="W72" s="108"/>
      <c r="X72" s="99"/>
      <c r="Y72" s="108">
        <v>0.16</v>
      </c>
      <c r="Z72" s="108">
        <v>0.17</v>
      </c>
      <c r="AA72" s="99">
        <v>0.16</v>
      </c>
      <c r="AB72" s="108">
        <v>0.17</v>
      </c>
      <c r="AC72" s="108">
        <v>0.17</v>
      </c>
      <c r="AD72" s="99">
        <v>0.17</v>
      </c>
      <c r="AE72" s="159" t="s">
        <v>722</v>
      </c>
      <c r="AF72" s="117"/>
      <c r="AG72" s="99">
        <f>+'Mayo 2017'!AG72+'Junio 2017'!AF72</f>
        <v>1</v>
      </c>
      <c r="AH72" s="145"/>
      <c r="AI72" s="131"/>
    </row>
    <row r="73" spans="2:36" ht="45" x14ac:dyDescent="0.25">
      <c r="B73" s="159" t="s">
        <v>64</v>
      </c>
      <c r="C73" s="159" t="s">
        <v>65</v>
      </c>
      <c r="D73" s="159" t="s">
        <v>66</v>
      </c>
      <c r="E73" s="159" t="s">
        <v>67</v>
      </c>
      <c r="F73" s="159" t="s">
        <v>68</v>
      </c>
      <c r="G73" s="159" t="s">
        <v>314</v>
      </c>
      <c r="H73" s="159" t="s">
        <v>81</v>
      </c>
      <c r="I73" s="159" t="s">
        <v>316</v>
      </c>
      <c r="J73" s="106" t="s">
        <v>208</v>
      </c>
      <c r="K73" s="157" t="s">
        <v>211</v>
      </c>
      <c r="L73" s="157" t="s">
        <v>209</v>
      </c>
      <c r="M73" s="159" t="s">
        <v>53</v>
      </c>
      <c r="N73" s="122">
        <v>42736</v>
      </c>
      <c r="O73" s="122">
        <v>43099</v>
      </c>
      <c r="P73" s="157" t="s">
        <v>212</v>
      </c>
      <c r="Q73" s="157" t="s">
        <v>88</v>
      </c>
      <c r="R73" s="108">
        <v>0.02</v>
      </c>
      <c r="S73" s="99">
        <v>0.08</v>
      </c>
      <c r="T73" s="108">
        <v>0.08</v>
      </c>
      <c r="U73" s="108">
        <v>0.08</v>
      </c>
      <c r="V73" s="108">
        <v>0.09</v>
      </c>
      <c r="W73" s="108">
        <v>0.08</v>
      </c>
      <c r="X73" s="99">
        <v>0.08</v>
      </c>
      <c r="Y73" s="108">
        <v>0.08</v>
      </c>
      <c r="Z73" s="108">
        <v>0.09</v>
      </c>
      <c r="AA73" s="99">
        <v>0.08</v>
      </c>
      <c r="AB73" s="108">
        <v>0.09</v>
      </c>
      <c r="AC73" s="108">
        <v>0.08</v>
      </c>
      <c r="AD73" s="99">
        <v>0.09</v>
      </c>
      <c r="AE73" s="159" t="s">
        <v>722</v>
      </c>
      <c r="AF73" s="169">
        <v>0.01</v>
      </c>
      <c r="AG73" s="99">
        <f>+'Mayo 2017'!AG73+'Junio 2017'!AF73</f>
        <v>0.92999999999999994</v>
      </c>
      <c r="AH73" s="145"/>
      <c r="AI73" s="131"/>
    </row>
    <row r="74" spans="2:36" ht="45" x14ac:dyDescent="0.25">
      <c r="B74" s="159" t="s">
        <v>64</v>
      </c>
      <c r="C74" s="159" t="s">
        <v>65</v>
      </c>
      <c r="D74" s="159" t="s">
        <v>66</v>
      </c>
      <c r="E74" s="159" t="s">
        <v>67</v>
      </c>
      <c r="F74" s="159" t="s">
        <v>68</v>
      </c>
      <c r="G74" s="159" t="s">
        <v>314</v>
      </c>
      <c r="H74" s="159" t="s">
        <v>81</v>
      </c>
      <c r="I74" s="159" t="s">
        <v>316</v>
      </c>
      <c r="J74" s="106" t="s">
        <v>208</v>
      </c>
      <c r="K74" s="157" t="s">
        <v>210</v>
      </c>
      <c r="L74" s="157"/>
      <c r="M74" s="159" t="s">
        <v>53</v>
      </c>
      <c r="N74" s="122">
        <v>42736</v>
      </c>
      <c r="O74" s="122">
        <v>42916</v>
      </c>
      <c r="P74" s="157" t="s">
        <v>177</v>
      </c>
      <c r="Q74" s="157"/>
      <c r="R74" s="108">
        <v>0.02</v>
      </c>
      <c r="S74" s="99">
        <v>0.17</v>
      </c>
      <c r="T74" s="108">
        <v>0.16</v>
      </c>
      <c r="U74" s="108">
        <v>0.17</v>
      </c>
      <c r="V74" s="108">
        <v>0.17</v>
      </c>
      <c r="W74" s="108">
        <v>0.16</v>
      </c>
      <c r="X74" s="99">
        <v>0.17</v>
      </c>
      <c r="Y74" s="108"/>
      <c r="Z74" s="108"/>
      <c r="AA74" s="99"/>
      <c r="AB74" s="108"/>
      <c r="AC74" s="108"/>
      <c r="AD74" s="99"/>
      <c r="AE74" s="159" t="s">
        <v>722</v>
      </c>
      <c r="AF74" s="169">
        <v>0.23</v>
      </c>
      <c r="AG74" s="99">
        <f>+'Mayo 2017'!AG74+'Junio 2017'!AF74</f>
        <v>1</v>
      </c>
      <c r="AH74" s="145"/>
      <c r="AI74" s="131"/>
    </row>
    <row r="75" spans="2:36" ht="168.75" x14ac:dyDescent="0.2">
      <c r="B75" s="159" t="s">
        <v>64</v>
      </c>
      <c r="C75" s="159" t="s">
        <v>65</v>
      </c>
      <c r="D75" s="159" t="s">
        <v>66</v>
      </c>
      <c r="E75" s="159" t="s">
        <v>67</v>
      </c>
      <c r="F75" s="159" t="s">
        <v>68</v>
      </c>
      <c r="G75" s="159" t="s">
        <v>314</v>
      </c>
      <c r="H75" s="159" t="s">
        <v>81</v>
      </c>
      <c r="I75" s="159" t="s">
        <v>678</v>
      </c>
      <c r="J75" s="120" t="s">
        <v>433</v>
      </c>
      <c r="K75" s="102" t="s">
        <v>341</v>
      </c>
      <c r="L75" s="102" t="s">
        <v>342</v>
      </c>
      <c r="M75" s="106" t="s">
        <v>45</v>
      </c>
      <c r="N75" s="160" t="s">
        <v>343</v>
      </c>
      <c r="O75" s="160" t="s">
        <v>344</v>
      </c>
      <c r="P75" s="102" t="s">
        <v>345</v>
      </c>
      <c r="Q75" s="102" t="s">
        <v>478</v>
      </c>
      <c r="R75" s="108">
        <v>0.03</v>
      </c>
      <c r="S75" s="99"/>
      <c r="T75" s="108"/>
      <c r="U75" s="108"/>
      <c r="V75" s="108">
        <v>0.2</v>
      </c>
      <c r="W75" s="108"/>
      <c r="X75" s="99"/>
      <c r="Y75" s="108">
        <v>0.2</v>
      </c>
      <c r="Z75" s="108"/>
      <c r="AA75" s="99"/>
      <c r="AB75" s="108"/>
      <c r="AC75" s="108"/>
      <c r="AD75" s="99">
        <v>0.6</v>
      </c>
      <c r="AE75" s="159" t="s">
        <v>722</v>
      </c>
      <c r="AF75" s="99">
        <v>0.05</v>
      </c>
      <c r="AG75" s="99">
        <f>+'Mayo 2017'!AG75+'Junio 2017'!AF75</f>
        <v>0.25</v>
      </c>
      <c r="AH75" s="135" t="s">
        <v>758</v>
      </c>
    </row>
    <row r="76" spans="2:36" ht="135" x14ac:dyDescent="0.25">
      <c r="B76" s="159" t="s">
        <v>64</v>
      </c>
      <c r="C76" s="159" t="s">
        <v>65</v>
      </c>
      <c r="D76" s="159" t="s">
        <v>66</v>
      </c>
      <c r="E76" s="159" t="s">
        <v>67</v>
      </c>
      <c r="F76" s="159" t="s">
        <v>68</v>
      </c>
      <c r="G76" s="159" t="s">
        <v>314</v>
      </c>
      <c r="H76" s="159" t="s">
        <v>81</v>
      </c>
      <c r="I76" s="159" t="s">
        <v>678</v>
      </c>
      <c r="J76" s="294" t="s">
        <v>348</v>
      </c>
      <c r="K76" s="102" t="s">
        <v>349</v>
      </c>
      <c r="L76" s="102" t="s">
        <v>350</v>
      </c>
      <c r="M76" s="159" t="s">
        <v>45</v>
      </c>
      <c r="N76" s="122">
        <v>42801</v>
      </c>
      <c r="O76" s="122">
        <v>43100</v>
      </c>
      <c r="P76" s="157" t="s">
        <v>177</v>
      </c>
      <c r="Q76" s="157" t="s">
        <v>88</v>
      </c>
      <c r="R76" s="108">
        <v>0.03</v>
      </c>
      <c r="S76" s="99"/>
      <c r="T76" s="108"/>
      <c r="U76" s="108">
        <v>0.1</v>
      </c>
      <c r="V76" s="108">
        <v>0.1</v>
      </c>
      <c r="W76" s="108">
        <v>0.1</v>
      </c>
      <c r="X76" s="99">
        <v>0.1</v>
      </c>
      <c r="Y76" s="108">
        <v>0.1</v>
      </c>
      <c r="Z76" s="108">
        <v>0.1</v>
      </c>
      <c r="AA76" s="99">
        <v>0.1</v>
      </c>
      <c r="AB76" s="108">
        <v>0.1</v>
      </c>
      <c r="AC76" s="108">
        <v>0.1</v>
      </c>
      <c r="AD76" s="99">
        <v>0.1</v>
      </c>
      <c r="AE76" s="159" t="s">
        <v>722</v>
      </c>
      <c r="AF76" s="99">
        <v>0.05</v>
      </c>
      <c r="AG76" s="99">
        <f>+'Mayo 2017'!AG76+'Junio 2017'!AF76</f>
        <v>0.35000000000000003</v>
      </c>
      <c r="AH76" s="136" t="s">
        <v>759</v>
      </c>
    </row>
    <row r="77" spans="2:36" ht="112.5" x14ac:dyDescent="0.25">
      <c r="B77" s="159" t="s">
        <v>64</v>
      </c>
      <c r="C77" s="159" t="s">
        <v>65</v>
      </c>
      <c r="D77" s="159" t="s">
        <v>66</v>
      </c>
      <c r="E77" s="159" t="s">
        <v>67</v>
      </c>
      <c r="F77" s="159" t="s">
        <v>68</v>
      </c>
      <c r="G77" s="159" t="s">
        <v>314</v>
      </c>
      <c r="H77" s="159" t="s">
        <v>81</v>
      </c>
      <c r="I77" s="159" t="s">
        <v>678</v>
      </c>
      <c r="J77" s="295"/>
      <c r="K77" s="102" t="s">
        <v>121</v>
      </c>
      <c r="L77" s="102" t="s">
        <v>352</v>
      </c>
      <c r="M77" s="159" t="s">
        <v>45</v>
      </c>
      <c r="N77" s="122">
        <v>42801</v>
      </c>
      <c r="O77" s="122">
        <v>43100</v>
      </c>
      <c r="P77" s="157" t="s">
        <v>177</v>
      </c>
      <c r="Q77" s="157" t="s">
        <v>88</v>
      </c>
      <c r="R77" s="108">
        <v>0.02</v>
      </c>
      <c r="S77" s="99"/>
      <c r="T77" s="108"/>
      <c r="U77" s="108"/>
      <c r="V77" s="108"/>
      <c r="W77" s="108"/>
      <c r="X77" s="99">
        <v>0.5</v>
      </c>
      <c r="Y77" s="108"/>
      <c r="Z77" s="108"/>
      <c r="AA77" s="99"/>
      <c r="AB77" s="108"/>
      <c r="AC77" s="108"/>
      <c r="AD77" s="99">
        <v>0.5</v>
      </c>
      <c r="AE77" s="159" t="s">
        <v>722</v>
      </c>
      <c r="AF77" s="99">
        <v>0.15</v>
      </c>
      <c r="AG77" s="99">
        <f>+'Mayo 2017'!AG77+'Junio 2017'!AF77</f>
        <v>0.54</v>
      </c>
      <c r="AH77" s="135" t="s">
        <v>760</v>
      </c>
    </row>
    <row r="78" spans="2:36" ht="78.75" x14ac:dyDescent="0.25">
      <c r="B78" s="159" t="s">
        <v>64</v>
      </c>
      <c r="C78" s="159" t="s">
        <v>65</v>
      </c>
      <c r="D78" s="159" t="s">
        <v>66</v>
      </c>
      <c r="E78" s="159" t="s">
        <v>67</v>
      </c>
      <c r="F78" s="159" t="s">
        <v>68</v>
      </c>
      <c r="G78" s="159" t="s">
        <v>314</v>
      </c>
      <c r="H78" s="159" t="s">
        <v>81</v>
      </c>
      <c r="I78" s="159" t="s">
        <v>678</v>
      </c>
      <c r="J78" s="121" t="s">
        <v>123</v>
      </c>
      <c r="K78" s="157" t="s">
        <v>122</v>
      </c>
      <c r="L78" s="157"/>
      <c r="M78" s="159" t="s">
        <v>45</v>
      </c>
      <c r="N78" s="122">
        <v>42767</v>
      </c>
      <c r="O78" s="122">
        <v>43100</v>
      </c>
      <c r="P78" s="157" t="s">
        <v>354</v>
      </c>
      <c r="Q78" s="157" t="s">
        <v>355</v>
      </c>
      <c r="R78" s="108">
        <v>0.02</v>
      </c>
      <c r="S78" s="99"/>
      <c r="T78" s="108"/>
      <c r="U78" s="108"/>
      <c r="V78" s="108">
        <v>0.35</v>
      </c>
      <c r="W78" s="108"/>
      <c r="X78" s="99"/>
      <c r="Y78" s="108"/>
      <c r="Z78" s="108">
        <v>0.35</v>
      </c>
      <c r="AA78" s="99"/>
      <c r="AB78" s="108"/>
      <c r="AC78" s="108"/>
      <c r="AD78" s="99">
        <v>0.3</v>
      </c>
      <c r="AE78" s="159" t="s">
        <v>722</v>
      </c>
      <c r="AF78" s="99">
        <v>0.05</v>
      </c>
      <c r="AG78" s="99">
        <f>+'Mayo 2017'!AG78+'Junio 2017'!AF78</f>
        <v>0.42</v>
      </c>
      <c r="AH78" s="135" t="s">
        <v>761</v>
      </c>
    </row>
    <row r="79" spans="2:36" ht="168.75" x14ac:dyDescent="0.25">
      <c r="B79" s="159" t="s">
        <v>64</v>
      </c>
      <c r="C79" s="159" t="s">
        <v>65</v>
      </c>
      <c r="D79" s="159" t="s">
        <v>66</v>
      </c>
      <c r="E79" s="159" t="s">
        <v>67</v>
      </c>
      <c r="F79" s="159" t="s">
        <v>74</v>
      </c>
      <c r="G79" s="159" t="s">
        <v>313</v>
      </c>
      <c r="H79" s="159" t="s">
        <v>81</v>
      </c>
      <c r="I79" s="159" t="s">
        <v>318</v>
      </c>
      <c r="J79" s="294" t="s">
        <v>76</v>
      </c>
      <c r="K79" s="157" t="s">
        <v>77</v>
      </c>
      <c r="L79" s="157"/>
      <c r="M79" s="159" t="s">
        <v>71</v>
      </c>
      <c r="N79" s="122">
        <v>42767</v>
      </c>
      <c r="O79" s="122">
        <v>42978</v>
      </c>
      <c r="P79" s="157" t="s">
        <v>78</v>
      </c>
      <c r="Q79" s="157" t="s">
        <v>79</v>
      </c>
      <c r="R79" s="108">
        <v>0.02</v>
      </c>
      <c r="S79" s="99"/>
      <c r="T79" s="108">
        <v>0.15</v>
      </c>
      <c r="U79" s="108">
        <v>0.15</v>
      </c>
      <c r="V79" s="108">
        <v>0.15</v>
      </c>
      <c r="W79" s="108">
        <v>0.15</v>
      </c>
      <c r="X79" s="99">
        <v>0.2</v>
      </c>
      <c r="Y79" s="108">
        <v>0.1</v>
      </c>
      <c r="Z79" s="108">
        <v>0.1</v>
      </c>
      <c r="AA79" s="99"/>
      <c r="AB79" s="108"/>
      <c r="AC79" s="108"/>
      <c r="AD79" s="99"/>
      <c r="AE79" s="159" t="s">
        <v>722</v>
      </c>
      <c r="AF79" s="165">
        <v>0.2</v>
      </c>
      <c r="AG79" s="99">
        <f>+'Mayo 2017'!AG79+'Junio 2017'!AF79</f>
        <v>0.7</v>
      </c>
      <c r="AH79" s="166" t="s">
        <v>723</v>
      </c>
    </row>
    <row r="80" spans="2:36" ht="135" x14ac:dyDescent="0.25">
      <c r="B80" s="159" t="s">
        <v>64</v>
      </c>
      <c r="C80" s="159" t="s">
        <v>65</v>
      </c>
      <c r="D80" s="159" t="s">
        <v>66</v>
      </c>
      <c r="E80" s="159" t="s">
        <v>67</v>
      </c>
      <c r="F80" s="159" t="s">
        <v>74</v>
      </c>
      <c r="G80" s="159" t="s">
        <v>313</v>
      </c>
      <c r="H80" s="159" t="s">
        <v>81</v>
      </c>
      <c r="I80" s="159" t="s">
        <v>318</v>
      </c>
      <c r="J80" s="295"/>
      <c r="K80" s="157" t="s">
        <v>80</v>
      </c>
      <c r="L80" s="157"/>
      <c r="M80" s="159" t="s">
        <v>71</v>
      </c>
      <c r="N80" s="122">
        <v>42795</v>
      </c>
      <c r="O80" s="122">
        <v>43008</v>
      </c>
      <c r="P80" s="157" t="s">
        <v>78</v>
      </c>
      <c r="Q80" s="157" t="s">
        <v>79</v>
      </c>
      <c r="R80" s="108">
        <v>0.02</v>
      </c>
      <c r="S80" s="99"/>
      <c r="T80" s="108"/>
      <c r="U80" s="108">
        <v>0.05</v>
      </c>
      <c r="V80" s="108">
        <v>0.1</v>
      </c>
      <c r="W80" s="108">
        <v>0.2</v>
      </c>
      <c r="X80" s="99">
        <v>0.3</v>
      </c>
      <c r="Y80" s="108">
        <v>0.2</v>
      </c>
      <c r="Z80" s="108">
        <v>0.1</v>
      </c>
      <c r="AA80" s="99">
        <v>0.05</v>
      </c>
      <c r="AB80" s="108"/>
      <c r="AC80" s="108"/>
      <c r="AD80" s="99"/>
      <c r="AE80" s="159" t="s">
        <v>722</v>
      </c>
      <c r="AF80" s="165">
        <v>0.3</v>
      </c>
      <c r="AG80" s="99">
        <f>+'Mayo 2017'!AG80+'Junio 2017'!AF80</f>
        <v>0.65</v>
      </c>
      <c r="AH80" s="166" t="s">
        <v>724</v>
      </c>
    </row>
    <row r="81" spans="2:34" ht="45" x14ac:dyDescent="0.25">
      <c r="B81" s="159" t="s">
        <v>64</v>
      </c>
      <c r="C81" s="159" t="s">
        <v>65</v>
      </c>
      <c r="D81" s="159" t="s">
        <v>66</v>
      </c>
      <c r="E81" s="159" t="s">
        <v>67</v>
      </c>
      <c r="F81" s="159" t="s">
        <v>74</v>
      </c>
      <c r="G81" s="159" t="s">
        <v>313</v>
      </c>
      <c r="H81" s="159" t="s">
        <v>81</v>
      </c>
      <c r="I81" s="159" t="s">
        <v>318</v>
      </c>
      <c r="J81" s="294" t="s">
        <v>81</v>
      </c>
      <c r="K81" s="157" t="s">
        <v>337</v>
      </c>
      <c r="L81" s="157"/>
      <c r="M81" s="159" t="s">
        <v>71</v>
      </c>
      <c r="N81" s="122">
        <v>42840</v>
      </c>
      <c r="O81" s="122">
        <v>43100</v>
      </c>
      <c r="P81" s="157" t="s">
        <v>87</v>
      </c>
      <c r="Q81" s="157" t="s">
        <v>88</v>
      </c>
      <c r="R81" s="108">
        <v>0.02</v>
      </c>
      <c r="S81" s="99"/>
      <c r="T81" s="108"/>
      <c r="U81" s="108"/>
      <c r="V81" s="108">
        <v>0.05</v>
      </c>
      <c r="W81" s="108">
        <v>0.05</v>
      </c>
      <c r="X81" s="99">
        <v>0.1</v>
      </c>
      <c r="Y81" s="108">
        <v>0.1</v>
      </c>
      <c r="Z81" s="108">
        <v>0.2</v>
      </c>
      <c r="AA81" s="99">
        <v>0.2</v>
      </c>
      <c r="AB81" s="108">
        <v>0.1</v>
      </c>
      <c r="AC81" s="108">
        <v>0.1</v>
      </c>
      <c r="AD81" s="99">
        <v>0.1</v>
      </c>
      <c r="AE81" s="159" t="s">
        <v>722</v>
      </c>
      <c r="AF81" s="165">
        <v>0</v>
      </c>
      <c r="AG81" s="99">
        <f>+'Mayo 2017'!AG81+'Junio 2017'!AF81</f>
        <v>0.32</v>
      </c>
      <c r="AH81" s="166" t="s">
        <v>725</v>
      </c>
    </row>
    <row r="82" spans="2:34" ht="45" x14ac:dyDescent="0.25">
      <c r="B82" s="159" t="s">
        <v>64</v>
      </c>
      <c r="C82" s="159" t="s">
        <v>65</v>
      </c>
      <c r="D82" s="159" t="s">
        <v>66</v>
      </c>
      <c r="E82" s="159" t="s">
        <v>67</v>
      </c>
      <c r="F82" s="159" t="s">
        <v>74</v>
      </c>
      <c r="G82" s="159" t="s">
        <v>313</v>
      </c>
      <c r="H82" s="159" t="s">
        <v>81</v>
      </c>
      <c r="I82" s="159" t="s">
        <v>316</v>
      </c>
      <c r="J82" s="296"/>
      <c r="K82" s="157" t="s">
        <v>82</v>
      </c>
      <c r="L82" s="157"/>
      <c r="M82" s="159" t="s">
        <v>71</v>
      </c>
      <c r="N82" s="122">
        <v>42781</v>
      </c>
      <c r="O82" s="122">
        <v>43069</v>
      </c>
      <c r="P82" s="157" t="s">
        <v>89</v>
      </c>
      <c r="Q82" s="157" t="s">
        <v>88</v>
      </c>
      <c r="R82" s="108">
        <v>0.03</v>
      </c>
      <c r="S82" s="99"/>
      <c r="T82" s="108">
        <v>0.05</v>
      </c>
      <c r="U82" s="108">
        <v>0.1</v>
      </c>
      <c r="V82" s="108">
        <v>0.15</v>
      </c>
      <c r="W82" s="108">
        <v>0.15</v>
      </c>
      <c r="X82" s="99">
        <v>0.1</v>
      </c>
      <c r="Y82" s="108">
        <v>0.2</v>
      </c>
      <c r="Z82" s="108">
        <v>0.1</v>
      </c>
      <c r="AA82" s="99">
        <v>0.1</v>
      </c>
      <c r="AB82" s="108">
        <v>0.05</v>
      </c>
      <c r="AC82" s="108"/>
      <c r="AD82" s="99"/>
      <c r="AE82" s="159" t="s">
        <v>722</v>
      </c>
      <c r="AF82" s="165">
        <v>0.01</v>
      </c>
      <c r="AG82" s="99">
        <f>+'Mayo 2017'!AG82+'Junio 2017'!AF82</f>
        <v>0.2</v>
      </c>
      <c r="AH82" s="166" t="s">
        <v>726</v>
      </c>
    </row>
    <row r="83" spans="2:34" ht="45" x14ac:dyDescent="0.25">
      <c r="B83" s="159" t="s">
        <v>64</v>
      </c>
      <c r="C83" s="159" t="s">
        <v>65</v>
      </c>
      <c r="D83" s="159" t="s">
        <v>66</v>
      </c>
      <c r="E83" s="159" t="s">
        <v>67</v>
      </c>
      <c r="F83" s="159" t="s">
        <v>74</v>
      </c>
      <c r="G83" s="159" t="s">
        <v>313</v>
      </c>
      <c r="H83" s="159" t="s">
        <v>81</v>
      </c>
      <c r="I83" s="159" t="s">
        <v>317</v>
      </c>
      <c r="J83" s="296"/>
      <c r="K83" s="157" t="s">
        <v>83</v>
      </c>
      <c r="L83" s="157"/>
      <c r="M83" s="159" t="s">
        <v>71</v>
      </c>
      <c r="N83" s="122">
        <v>42745</v>
      </c>
      <c r="O83" s="122">
        <v>42916</v>
      </c>
      <c r="P83" s="157" t="s">
        <v>89</v>
      </c>
      <c r="Q83" s="157" t="s">
        <v>88</v>
      </c>
      <c r="R83" s="108">
        <v>0.03</v>
      </c>
      <c r="S83" s="99">
        <v>0.2</v>
      </c>
      <c r="T83" s="108">
        <v>0.2</v>
      </c>
      <c r="U83" s="108">
        <v>0.15</v>
      </c>
      <c r="V83" s="108">
        <v>0.15</v>
      </c>
      <c r="W83" s="108">
        <v>0.2</v>
      </c>
      <c r="X83" s="99">
        <v>0.1</v>
      </c>
      <c r="Y83" s="108"/>
      <c r="Z83" s="108"/>
      <c r="AA83" s="99"/>
      <c r="AB83" s="108"/>
      <c r="AC83" s="108"/>
      <c r="AD83" s="99"/>
      <c r="AE83" s="159" t="s">
        <v>722</v>
      </c>
      <c r="AF83" s="165">
        <v>0</v>
      </c>
      <c r="AG83" s="99">
        <f>+'Mayo 2017'!AG83+'Junio 2017'!AF83</f>
        <v>0.7</v>
      </c>
      <c r="AH83" s="166" t="s">
        <v>727</v>
      </c>
    </row>
    <row r="84" spans="2:34" ht="45" x14ac:dyDescent="0.25">
      <c r="B84" s="159" t="s">
        <v>64</v>
      </c>
      <c r="C84" s="159" t="s">
        <v>65</v>
      </c>
      <c r="D84" s="159" t="s">
        <v>66</v>
      </c>
      <c r="E84" s="159" t="s">
        <v>67</v>
      </c>
      <c r="F84" s="159" t="s">
        <v>74</v>
      </c>
      <c r="G84" s="159" t="s">
        <v>313</v>
      </c>
      <c r="H84" s="159" t="s">
        <v>81</v>
      </c>
      <c r="I84" s="159" t="s">
        <v>319</v>
      </c>
      <c r="J84" s="296"/>
      <c r="K84" s="157" t="s">
        <v>85</v>
      </c>
      <c r="L84" s="157"/>
      <c r="M84" s="159" t="s">
        <v>71</v>
      </c>
      <c r="N84" s="122">
        <v>42746</v>
      </c>
      <c r="O84" s="122">
        <v>42809</v>
      </c>
      <c r="P84" s="157" t="s">
        <v>91</v>
      </c>
      <c r="Q84" s="157" t="s">
        <v>88</v>
      </c>
      <c r="R84" s="108">
        <v>0.03</v>
      </c>
      <c r="S84" s="99">
        <v>0.25</v>
      </c>
      <c r="T84" s="108">
        <v>0.6</v>
      </c>
      <c r="U84" s="108">
        <v>0.15</v>
      </c>
      <c r="V84" s="108"/>
      <c r="W84" s="108"/>
      <c r="X84" s="99"/>
      <c r="Y84" s="108"/>
      <c r="Z84" s="108"/>
      <c r="AA84" s="99"/>
      <c r="AB84" s="108"/>
      <c r="AC84" s="108"/>
      <c r="AD84" s="99"/>
      <c r="AE84" s="159" t="s">
        <v>722</v>
      </c>
      <c r="AF84" s="99"/>
      <c r="AG84" s="99">
        <f>+'Mayo 2017'!AG84+'Junio 2017'!AF84</f>
        <v>1</v>
      </c>
      <c r="AH84" s="157"/>
    </row>
    <row r="85" spans="2:34" ht="45" x14ac:dyDescent="0.25">
      <c r="B85" s="159" t="s">
        <v>64</v>
      </c>
      <c r="C85" s="159" t="s">
        <v>65</v>
      </c>
      <c r="D85" s="159" t="s">
        <v>66</v>
      </c>
      <c r="E85" s="159" t="s">
        <v>67</v>
      </c>
      <c r="F85" s="159" t="s">
        <v>74</v>
      </c>
      <c r="G85" s="159" t="s">
        <v>313</v>
      </c>
      <c r="H85" s="159" t="s">
        <v>81</v>
      </c>
      <c r="I85" s="159" t="s">
        <v>316</v>
      </c>
      <c r="J85" s="295"/>
      <c r="K85" s="157" t="s">
        <v>86</v>
      </c>
      <c r="L85" s="157"/>
      <c r="M85" s="159" t="s">
        <v>71</v>
      </c>
      <c r="N85" s="122">
        <v>42745</v>
      </c>
      <c r="O85" s="122">
        <v>43100</v>
      </c>
      <c r="P85" s="157" t="s">
        <v>92</v>
      </c>
      <c r="Q85" s="157" t="s">
        <v>93</v>
      </c>
      <c r="R85" s="108">
        <v>0.03</v>
      </c>
      <c r="S85" s="99">
        <v>0.05</v>
      </c>
      <c r="T85" s="108">
        <v>0.1</v>
      </c>
      <c r="U85" s="108">
        <v>0.1</v>
      </c>
      <c r="V85" s="108">
        <v>0.1</v>
      </c>
      <c r="W85" s="108">
        <v>0.1</v>
      </c>
      <c r="X85" s="99">
        <v>0.2</v>
      </c>
      <c r="Y85" s="108">
        <v>0.1</v>
      </c>
      <c r="Z85" s="108">
        <v>0.1</v>
      </c>
      <c r="AA85" s="99">
        <v>0.05</v>
      </c>
      <c r="AB85" s="108">
        <v>0.05</v>
      </c>
      <c r="AC85" s="108">
        <v>0.05</v>
      </c>
      <c r="AD85" s="99"/>
      <c r="AE85" s="159" t="s">
        <v>722</v>
      </c>
      <c r="AF85" s="99"/>
      <c r="AG85" s="99">
        <f>+'Mayo 2017'!AG85+'Junio 2017'!AF85</f>
        <v>0.28000000000000003</v>
      </c>
      <c r="AH85" s="157"/>
    </row>
    <row r="86" spans="2:34" ht="123.75" x14ac:dyDescent="0.25">
      <c r="B86" s="159" t="s">
        <v>64</v>
      </c>
      <c r="C86" s="159" t="s">
        <v>65</v>
      </c>
      <c r="D86" s="159" t="s">
        <v>66</v>
      </c>
      <c r="E86" s="159" t="s">
        <v>67</v>
      </c>
      <c r="F86" s="159" t="s">
        <v>68</v>
      </c>
      <c r="G86" s="159" t="s">
        <v>313</v>
      </c>
      <c r="H86" s="159" t="s">
        <v>81</v>
      </c>
      <c r="I86" s="159" t="s">
        <v>318</v>
      </c>
      <c r="J86" s="106" t="s">
        <v>124</v>
      </c>
      <c r="K86" s="157" t="s">
        <v>327</v>
      </c>
      <c r="L86" s="157" t="s">
        <v>130</v>
      </c>
      <c r="M86" s="157" t="s">
        <v>73</v>
      </c>
      <c r="N86" s="122">
        <v>42856</v>
      </c>
      <c r="O86" s="122">
        <v>43100</v>
      </c>
      <c r="P86" s="157" t="s">
        <v>128</v>
      </c>
      <c r="Q86" s="106" t="s">
        <v>88</v>
      </c>
      <c r="R86" s="108">
        <v>0</v>
      </c>
      <c r="S86" s="99"/>
      <c r="T86" s="99"/>
      <c r="U86" s="99"/>
      <c r="V86" s="99"/>
      <c r="W86" s="99">
        <v>0.25</v>
      </c>
      <c r="X86" s="99"/>
      <c r="Y86" s="99"/>
      <c r="Z86" s="99">
        <v>0.25</v>
      </c>
      <c r="AA86" s="99">
        <v>0.25</v>
      </c>
      <c r="AB86" s="99"/>
      <c r="AC86" s="99"/>
      <c r="AD86" s="99">
        <v>0.25</v>
      </c>
      <c r="AE86" s="159" t="s">
        <v>722</v>
      </c>
      <c r="AF86" s="171">
        <v>0</v>
      </c>
      <c r="AG86" s="171">
        <f>+'Mayo 2017'!AG86+'Junio 2017'!AF86</f>
        <v>0.25</v>
      </c>
      <c r="AH86" s="172" t="s">
        <v>769</v>
      </c>
    </row>
    <row r="87" spans="2:34" ht="78.75" x14ac:dyDescent="0.25">
      <c r="B87" s="159" t="s">
        <v>64</v>
      </c>
      <c r="C87" s="159" t="s">
        <v>65</v>
      </c>
      <c r="D87" s="159" t="s">
        <v>66</v>
      </c>
      <c r="E87" s="159" t="s">
        <v>67</v>
      </c>
      <c r="F87" s="159" t="s">
        <v>68</v>
      </c>
      <c r="G87" s="159" t="s">
        <v>313</v>
      </c>
      <c r="H87" s="159" t="s">
        <v>81</v>
      </c>
      <c r="I87" s="159" t="s">
        <v>318</v>
      </c>
      <c r="J87" s="106" t="s">
        <v>125</v>
      </c>
      <c r="K87" s="157" t="s">
        <v>330</v>
      </c>
      <c r="L87" s="157" t="s">
        <v>131</v>
      </c>
      <c r="M87" s="157" t="s">
        <v>331</v>
      </c>
      <c r="N87" s="122">
        <v>42856</v>
      </c>
      <c r="O87" s="122">
        <v>43100</v>
      </c>
      <c r="P87" s="157" t="s">
        <v>332</v>
      </c>
      <c r="Q87" s="106" t="s">
        <v>88</v>
      </c>
      <c r="R87" s="108">
        <v>0</v>
      </c>
      <c r="S87" s="99">
        <v>0.08</v>
      </c>
      <c r="T87" s="99">
        <v>0.08</v>
      </c>
      <c r="U87" s="99">
        <v>0.08</v>
      </c>
      <c r="V87" s="99">
        <v>0.08</v>
      </c>
      <c r="W87" s="99">
        <v>0.08</v>
      </c>
      <c r="X87" s="99">
        <v>0.08</v>
      </c>
      <c r="Y87" s="99">
        <v>0.08</v>
      </c>
      <c r="Z87" s="99">
        <v>0.08</v>
      </c>
      <c r="AA87" s="99">
        <v>0.08</v>
      </c>
      <c r="AB87" s="99">
        <v>0.08</v>
      </c>
      <c r="AC87" s="99">
        <v>0.1</v>
      </c>
      <c r="AD87" s="99">
        <v>0.1</v>
      </c>
      <c r="AE87" s="159" t="s">
        <v>722</v>
      </c>
      <c r="AF87" s="171">
        <v>0.08</v>
      </c>
      <c r="AG87" s="171">
        <f>+'Mayo 2017'!AG87+'Junio 2017'!AF87</f>
        <v>0.48000000000000004</v>
      </c>
      <c r="AH87" s="172" t="s">
        <v>770</v>
      </c>
    </row>
    <row r="88" spans="2:34" ht="56.25" x14ac:dyDescent="0.25">
      <c r="B88" s="159" t="s">
        <v>64</v>
      </c>
      <c r="C88" s="159" t="s">
        <v>65</v>
      </c>
      <c r="D88" s="159" t="s">
        <v>66</v>
      </c>
      <c r="E88" s="159" t="s">
        <v>67</v>
      </c>
      <c r="F88" s="159" t="s">
        <v>74</v>
      </c>
      <c r="G88" s="159" t="s">
        <v>313</v>
      </c>
      <c r="H88" s="159" t="s">
        <v>81</v>
      </c>
      <c r="I88" s="159" t="s">
        <v>318</v>
      </c>
      <c r="J88" s="106" t="s">
        <v>126</v>
      </c>
      <c r="K88" s="157" t="s">
        <v>334</v>
      </c>
      <c r="L88" s="157" t="s">
        <v>132</v>
      </c>
      <c r="M88" s="157" t="s">
        <v>73</v>
      </c>
      <c r="N88" s="122">
        <v>42552</v>
      </c>
      <c r="O88" s="122">
        <v>42735</v>
      </c>
      <c r="P88" s="157" t="s">
        <v>332</v>
      </c>
      <c r="Q88" s="106" t="s">
        <v>88</v>
      </c>
      <c r="R88" s="108">
        <v>0.02</v>
      </c>
      <c r="S88" s="99"/>
      <c r="T88" s="99"/>
      <c r="U88" s="99">
        <v>0.25</v>
      </c>
      <c r="V88" s="99"/>
      <c r="W88" s="99"/>
      <c r="X88" s="99">
        <v>0.25</v>
      </c>
      <c r="Y88" s="99"/>
      <c r="Z88" s="99"/>
      <c r="AA88" s="99">
        <v>0.25</v>
      </c>
      <c r="AB88" s="99"/>
      <c r="AC88" s="99"/>
      <c r="AD88" s="99">
        <v>0.25</v>
      </c>
      <c r="AE88" s="159" t="s">
        <v>722</v>
      </c>
      <c r="AF88" s="171">
        <v>0.25</v>
      </c>
      <c r="AG88" s="171">
        <v>0.35</v>
      </c>
      <c r="AH88" s="172" t="s">
        <v>771</v>
      </c>
    </row>
    <row r="89" spans="2:34" ht="56.25" x14ac:dyDescent="0.25">
      <c r="B89" s="159" t="s">
        <v>64</v>
      </c>
      <c r="C89" s="159" t="s">
        <v>65</v>
      </c>
      <c r="D89" s="159" t="s">
        <v>66</v>
      </c>
      <c r="E89" s="159" t="s">
        <v>67</v>
      </c>
      <c r="F89" s="159" t="s">
        <v>68</v>
      </c>
      <c r="G89" s="159" t="s">
        <v>313</v>
      </c>
      <c r="H89" s="159" t="s">
        <v>81</v>
      </c>
      <c r="I89" s="159" t="s">
        <v>318</v>
      </c>
      <c r="J89" s="106" t="s">
        <v>127</v>
      </c>
      <c r="K89" s="157" t="s">
        <v>335</v>
      </c>
      <c r="L89" s="157" t="s">
        <v>133</v>
      </c>
      <c r="M89" s="157" t="s">
        <v>73</v>
      </c>
      <c r="N89" s="122">
        <v>42552</v>
      </c>
      <c r="O89" s="122">
        <v>42735</v>
      </c>
      <c r="P89" s="157" t="s">
        <v>332</v>
      </c>
      <c r="Q89" s="106" t="s">
        <v>129</v>
      </c>
      <c r="R89" s="108">
        <v>0</v>
      </c>
      <c r="S89" s="99">
        <v>0.08</v>
      </c>
      <c r="T89" s="99">
        <v>0.08</v>
      </c>
      <c r="U89" s="99">
        <v>0.08</v>
      </c>
      <c r="V89" s="99">
        <v>0.08</v>
      </c>
      <c r="W89" s="99">
        <v>0.08</v>
      </c>
      <c r="X89" s="99">
        <v>0.08</v>
      </c>
      <c r="Y89" s="99">
        <v>0.08</v>
      </c>
      <c r="Z89" s="99">
        <v>0.08</v>
      </c>
      <c r="AA89" s="99">
        <v>0.08</v>
      </c>
      <c r="AB89" s="99">
        <v>0.08</v>
      </c>
      <c r="AC89" s="99">
        <v>0.1</v>
      </c>
      <c r="AD89" s="99">
        <v>0.1</v>
      </c>
      <c r="AE89" s="159" t="s">
        <v>722</v>
      </c>
      <c r="AF89" s="171">
        <v>0.08</v>
      </c>
      <c r="AG89" s="171">
        <f>+'Mayo 2017'!AG89+'Junio 2017'!AF89</f>
        <v>0.48000000000000004</v>
      </c>
      <c r="AH89" s="172" t="s">
        <v>772</v>
      </c>
    </row>
    <row r="90" spans="2:34" x14ac:dyDescent="0.25">
      <c r="AF90" s="131">
        <f>AVERAGE(AF39:AF89)</f>
        <v>0.10444000000000002</v>
      </c>
      <c r="AG90" s="131">
        <f>AVERAGE(AG39:AG89)</f>
        <v>0.46790588235294128</v>
      </c>
    </row>
    <row r="91" spans="2:34" x14ac:dyDescent="0.25">
      <c r="AF91" s="131">
        <f>AVERAGE(AF39:AF89)</f>
        <v>0.10444000000000002</v>
      </c>
      <c r="AG91" s="131">
        <f>AVERAGE(AG39:AG89)</f>
        <v>0.46790588235294128</v>
      </c>
    </row>
    <row r="99" spans="20:20" x14ac:dyDescent="0.25">
      <c r="T99" s="124"/>
    </row>
  </sheetData>
  <mergeCells count="9">
    <mergeCell ref="J76:J77"/>
    <mergeCell ref="J79:J80"/>
    <mergeCell ref="J81:J85"/>
    <mergeCell ref="J30:J31"/>
    <mergeCell ref="J32:J33"/>
    <mergeCell ref="J34:J35"/>
    <mergeCell ref="J36:J38"/>
    <mergeCell ref="J43:J49"/>
    <mergeCell ref="J50:J5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H99"/>
  <sheetViews>
    <sheetView topLeftCell="AC1" zoomScale="91" zoomScaleNormal="91" workbookViewId="0">
      <selection activeCell="AH22" sqref="AH22"/>
    </sheetView>
  </sheetViews>
  <sheetFormatPr baseColWidth="10" defaultColWidth="11.42578125" defaultRowHeight="11.25" x14ac:dyDescent="0.25"/>
  <cols>
    <col min="1" max="1" width="1.7109375" style="103" customWidth="1"/>
    <col min="2" max="2" width="17.28515625" style="103" customWidth="1"/>
    <col min="3" max="3" width="32.7109375" style="103" customWidth="1"/>
    <col min="4" max="4" width="20" style="103" customWidth="1"/>
    <col min="5" max="5" width="23.85546875" style="103" customWidth="1"/>
    <col min="6" max="6" width="28.42578125" style="103" customWidth="1"/>
    <col min="7" max="7" width="31" style="103" customWidth="1"/>
    <col min="8" max="8" width="27.5703125" style="103" customWidth="1"/>
    <col min="9" max="9" width="26.28515625" style="103" customWidth="1"/>
    <col min="10" max="10" width="40.5703125" style="103" customWidth="1"/>
    <col min="11" max="11" width="47.140625" style="103" customWidth="1"/>
    <col min="12" max="12" width="32.5703125" style="103" hidden="1" customWidth="1"/>
    <col min="13" max="13" width="22" style="103" customWidth="1"/>
    <col min="14" max="14" width="15.85546875" style="104" customWidth="1"/>
    <col min="15" max="15" width="15.140625" style="104" customWidth="1"/>
    <col min="16" max="17" width="24.7109375" style="103" customWidth="1"/>
    <col min="18" max="18" width="9.42578125" style="103" customWidth="1"/>
    <col min="19" max="19" width="4.7109375" style="103" customWidth="1"/>
    <col min="20" max="20" width="3.85546875" style="103" customWidth="1"/>
    <col min="21" max="21" width="5.5703125" style="103" customWidth="1"/>
    <col min="22" max="22" width="6.5703125" style="103" customWidth="1"/>
    <col min="23" max="23" width="5.140625" style="103" customWidth="1"/>
    <col min="24" max="24" width="6.7109375" style="103" customWidth="1"/>
    <col min="25" max="25" width="5.85546875" style="103" customWidth="1"/>
    <col min="26" max="26" width="6.42578125" style="103" customWidth="1"/>
    <col min="27" max="29" width="5.85546875" style="103" customWidth="1"/>
    <col min="30" max="30" width="6.28515625" style="103" customWidth="1"/>
    <col min="31" max="31" width="11.85546875" style="103" customWidth="1"/>
    <col min="32" max="32" width="10" style="103" customWidth="1"/>
    <col min="33" max="33" width="9.140625" style="103" customWidth="1"/>
    <col min="34" max="34" width="84.28515625" style="103" customWidth="1"/>
    <col min="35" max="16384" width="11.42578125" style="103"/>
  </cols>
  <sheetData>
    <row r="1" spans="2:34" ht="56.25" x14ac:dyDescent="0.25">
      <c r="B1" s="100" t="s">
        <v>7</v>
      </c>
      <c r="C1" s="100" t="s">
        <v>8</v>
      </c>
      <c r="D1" s="100" t="s">
        <v>9</v>
      </c>
      <c r="E1" s="100" t="s">
        <v>10</v>
      </c>
      <c r="F1" s="100" t="s">
        <v>11</v>
      </c>
      <c r="G1" s="100" t="s">
        <v>12</v>
      </c>
      <c r="H1" s="100" t="s">
        <v>13</v>
      </c>
      <c r="I1" s="100" t="s">
        <v>14</v>
      </c>
      <c r="J1" s="100" t="s">
        <v>15</v>
      </c>
      <c r="K1" s="105" t="s">
        <v>16</v>
      </c>
      <c r="L1" s="100" t="s">
        <v>17</v>
      </c>
      <c r="M1" s="100" t="s">
        <v>18</v>
      </c>
      <c r="N1" s="100" t="s">
        <v>19</v>
      </c>
      <c r="O1" s="100" t="s">
        <v>20</v>
      </c>
      <c r="P1" s="100" t="s">
        <v>21</v>
      </c>
      <c r="Q1" s="100" t="s">
        <v>22</v>
      </c>
      <c r="R1" s="100" t="s">
        <v>23</v>
      </c>
      <c r="S1" s="100" t="s">
        <v>24</v>
      </c>
      <c r="T1" s="100" t="s">
        <v>25</v>
      </c>
      <c r="U1" s="100" t="s">
        <v>26</v>
      </c>
      <c r="V1" s="100" t="s">
        <v>27</v>
      </c>
      <c r="W1" s="100" t="s">
        <v>28</v>
      </c>
      <c r="X1" s="100" t="s">
        <v>29</v>
      </c>
      <c r="Y1" s="100" t="s">
        <v>30</v>
      </c>
      <c r="Z1" s="100" t="s">
        <v>31</v>
      </c>
      <c r="AA1" s="100" t="s">
        <v>32</v>
      </c>
      <c r="AB1" s="100" t="s">
        <v>33</v>
      </c>
      <c r="AC1" s="100" t="s">
        <v>34</v>
      </c>
      <c r="AD1" s="100" t="s">
        <v>35</v>
      </c>
      <c r="AE1" s="100" t="s">
        <v>36</v>
      </c>
      <c r="AF1" s="100" t="s">
        <v>37</v>
      </c>
      <c r="AG1" s="100" t="s">
        <v>38</v>
      </c>
      <c r="AH1" s="100" t="s">
        <v>39</v>
      </c>
    </row>
    <row r="2" spans="2:34" ht="213.75" customHeight="1" x14ac:dyDescent="0.25">
      <c r="B2" s="193" t="s">
        <v>40</v>
      </c>
      <c r="C2" s="193" t="s">
        <v>41</v>
      </c>
      <c r="D2" s="193" t="s">
        <v>42</v>
      </c>
      <c r="E2" s="193" t="s">
        <v>43</v>
      </c>
      <c r="F2" s="193" t="s">
        <v>338</v>
      </c>
      <c r="G2" s="193" t="s">
        <v>306</v>
      </c>
      <c r="H2" s="193" t="s">
        <v>307</v>
      </c>
      <c r="I2" s="193" t="s">
        <v>308</v>
      </c>
      <c r="J2" s="106" t="s">
        <v>137</v>
      </c>
      <c r="K2" s="173" t="s">
        <v>138</v>
      </c>
      <c r="L2" s="173" t="s">
        <v>451</v>
      </c>
      <c r="M2" s="106" t="s">
        <v>44</v>
      </c>
      <c r="N2" s="160">
        <v>42767</v>
      </c>
      <c r="O2" s="160">
        <v>43070</v>
      </c>
      <c r="P2" s="106" t="s">
        <v>45</v>
      </c>
      <c r="Q2" s="106" t="s">
        <v>88</v>
      </c>
      <c r="R2" s="108">
        <v>0.01</v>
      </c>
      <c r="S2" s="171">
        <v>0.1</v>
      </c>
      <c r="T2" s="108">
        <v>0.2</v>
      </c>
      <c r="U2" s="108">
        <v>0.25</v>
      </c>
      <c r="V2" s="108">
        <v>0.05</v>
      </c>
      <c r="W2" s="108">
        <v>0.05</v>
      </c>
      <c r="X2" s="171">
        <v>0.05</v>
      </c>
      <c r="Y2" s="108">
        <v>0.05</v>
      </c>
      <c r="Z2" s="108">
        <v>0.05</v>
      </c>
      <c r="AA2" s="171">
        <v>0.05</v>
      </c>
      <c r="AB2" s="171">
        <v>0.05</v>
      </c>
      <c r="AC2" s="171">
        <v>0.05</v>
      </c>
      <c r="AD2" s="171">
        <v>0.05</v>
      </c>
      <c r="AE2" s="193" t="s">
        <v>782</v>
      </c>
      <c r="AF2" s="171">
        <v>0.05</v>
      </c>
      <c r="AG2" s="171">
        <f>+'Mayo 2017'!AG2+'Junio 2017'!AF2+AF2</f>
        <v>0.75000000000000022</v>
      </c>
      <c r="AH2" s="173" t="s">
        <v>831</v>
      </c>
    </row>
    <row r="3" spans="2:34" ht="300" customHeight="1" x14ac:dyDescent="0.25">
      <c r="B3" s="193" t="s">
        <v>40</v>
      </c>
      <c r="C3" s="193" t="s">
        <v>41</v>
      </c>
      <c r="D3" s="193" t="s">
        <v>42</v>
      </c>
      <c r="E3" s="193" t="s">
        <v>43</v>
      </c>
      <c r="F3" s="193" t="s">
        <v>338</v>
      </c>
      <c r="G3" s="193" t="s">
        <v>302</v>
      </c>
      <c r="H3" s="193" t="s">
        <v>303</v>
      </c>
      <c r="I3" s="193" t="s">
        <v>304</v>
      </c>
      <c r="J3" s="106" t="s">
        <v>139</v>
      </c>
      <c r="K3" s="173" t="s">
        <v>453</v>
      </c>
      <c r="L3" s="173" t="s">
        <v>161</v>
      </c>
      <c r="M3" s="106" t="s">
        <v>44</v>
      </c>
      <c r="N3" s="160">
        <v>42745</v>
      </c>
      <c r="O3" s="160">
        <v>43100</v>
      </c>
      <c r="P3" s="106" t="s">
        <v>88</v>
      </c>
      <c r="Q3" s="106" t="s">
        <v>88</v>
      </c>
      <c r="R3" s="108">
        <v>0.01</v>
      </c>
      <c r="S3" s="171">
        <v>0.08</v>
      </c>
      <c r="T3" s="108">
        <v>0.08</v>
      </c>
      <c r="U3" s="108">
        <v>0.09</v>
      </c>
      <c r="V3" s="171">
        <v>0.08</v>
      </c>
      <c r="W3" s="108">
        <v>0.08</v>
      </c>
      <c r="X3" s="108">
        <v>0.09</v>
      </c>
      <c r="Y3" s="171">
        <v>0.08</v>
      </c>
      <c r="Z3" s="108">
        <v>0.08</v>
      </c>
      <c r="AA3" s="108">
        <v>0.09</v>
      </c>
      <c r="AB3" s="171">
        <v>0.08</v>
      </c>
      <c r="AC3" s="108">
        <v>0.08</v>
      </c>
      <c r="AD3" s="108">
        <v>0.09</v>
      </c>
      <c r="AE3" s="193" t="s">
        <v>782</v>
      </c>
      <c r="AF3" s="171">
        <v>0.08</v>
      </c>
      <c r="AG3" s="171">
        <f>+'Mayo 2017'!AG3+'Junio 2017'!AF3+AF3</f>
        <v>0.57999999999999996</v>
      </c>
      <c r="AH3" s="173" t="s">
        <v>956</v>
      </c>
    </row>
    <row r="4" spans="2:34" ht="348.75" x14ac:dyDescent="0.25">
      <c r="B4" s="193" t="s">
        <v>40</v>
      </c>
      <c r="C4" s="193" t="s">
        <v>41</v>
      </c>
      <c r="D4" s="193" t="s">
        <v>42</v>
      </c>
      <c r="E4" s="193" t="s">
        <v>43</v>
      </c>
      <c r="F4" s="193" t="s">
        <v>338</v>
      </c>
      <c r="G4" s="193" t="s">
        <v>302</v>
      </c>
      <c r="H4" s="193" t="s">
        <v>303</v>
      </c>
      <c r="I4" s="193" t="s">
        <v>304</v>
      </c>
      <c r="J4" s="106" t="s">
        <v>255</v>
      </c>
      <c r="K4" s="173" t="s">
        <v>140</v>
      </c>
      <c r="L4" s="173" t="s">
        <v>161</v>
      </c>
      <c r="M4" s="106" t="s">
        <v>44</v>
      </c>
      <c r="N4" s="160">
        <v>42745</v>
      </c>
      <c r="O4" s="160">
        <v>43100</v>
      </c>
      <c r="P4" s="106" t="s">
        <v>88</v>
      </c>
      <c r="Q4" s="106" t="s">
        <v>88</v>
      </c>
      <c r="R4" s="108">
        <v>0.01</v>
      </c>
      <c r="S4" s="171">
        <v>0.08</v>
      </c>
      <c r="T4" s="108">
        <v>0.08</v>
      </c>
      <c r="U4" s="108">
        <v>0.09</v>
      </c>
      <c r="V4" s="171">
        <v>0.08</v>
      </c>
      <c r="W4" s="108">
        <v>0.08</v>
      </c>
      <c r="X4" s="108">
        <v>0.09</v>
      </c>
      <c r="Y4" s="171">
        <v>0.08</v>
      </c>
      <c r="Z4" s="108">
        <v>0.08</v>
      </c>
      <c r="AA4" s="108">
        <v>0.09</v>
      </c>
      <c r="AB4" s="171">
        <v>0.08</v>
      </c>
      <c r="AC4" s="108">
        <v>0.08</v>
      </c>
      <c r="AD4" s="108">
        <v>0.09</v>
      </c>
      <c r="AE4" s="193" t="s">
        <v>782</v>
      </c>
      <c r="AF4" s="171">
        <v>0.08</v>
      </c>
      <c r="AG4" s="171">
        <f>+'Mayo 2017'!AG4+'Junio 2017'!AF4+AF4</f>
        <v>0.57999999999999996</v>
      </c>
      <c r="AH4" s="173" t="s">
        <v>957</v>
      </c>
    </row>
    <row r="5" spans="2:34" ht="252.75" customHeight="1" x14ac:dyDescent="0.25">
      <c r="B5" s="193" t="s">
        <v>40</v>
      </c>
      <c r="C5" s="193" t="s">
        <v>41</v>
      </c>
      <c r="D5" s="193" t="s">
        <v>42</v>
      </c>
      <c r="E5" s="193" t="s">
        <v>43</v>
      </c>
      <c r="F5" s="193" t="s">
        <v>338</v>
      </c>
      <c r="G5" s="193" t="s">
        <v>302</v>
      </c>
      <c r="H5" s="193" t="s">
        <v>303</v>
      </c>
      <c r="I5" s="193" t="s">
        <v>304</v>
      </c>
      <c r="J5" s="106" t="s">
        <v>256</v>
      </c>
      <c r="K5" s="173" t="s">
        <v>456</v>
      </c>
      <c r="L5" s="173" t="s">
        <v>161</v>
      </c>
      <c r="M5" s="106" t="s">
        <v>44</v>
      </c>
      <c r="N5" s="160">
        <v>42745</v>
      </c>
      <c r="O5" s="160">
        <v>43100</v>
      </c>
      <c r="P5" s="106" t="s">
        <v>88</v>
      </c>
      <c r="Q5" s="106" t="s">
        <v>93</v>
      </c>
      <c r="R5" s="108">
        <v>0.02</v>
      </c>
      <c r="S5" s="171">
        <v>0.08</v>
      </c>
      <c r="T5" s="108">
        <v>0.08</v>
      </c>
      <c r="U5" s="108">
        <v>0.09</v>
      </c>
      <c r="V5" s="171">
        <v>0.08</v>
      </c>
      <c r="W5" s="108">
        <v>0.08</v>
      </c>
      <c r="X5" s="108">
        <v>0.09</v>
      </c>
      <c r="Y5" s="171">
        <v>0.08</v>
      </c>
      <c r="Z5" s="108">
        <v>0.08</v>
      </c>
      <c r="AA5" s="108">
        <v>0.09</v>
      </c>
      <c r="AB5" s="171">
        <v>0.08</v>
      </c>
      <c r="AC5" s="108">
        <v>0.08</v>
      </c>
      <c r="AD5" s="108">
        <v>0.09</v>
      </c>
      <c r="AE5" s="193" t="s">
        <v>782</v>
      </c>
      <c r="AF5" s="171">
        <v>0.08</v>
      </c>
      <c r="AG5" s="171">
        <f>+'Mayo 2017'!AG5+'Junio 2017'!AF5+AF5</f>
        <v>0.57999999999999996</v>
      </c>
      <c r="AH5" s="173" t="s">
        <v>958</v>
      </c>
    </row>
    <row r="6" spans="2:34" ht="45" x14ac:dyDescent="0.25">
      <c r="B6" s="193" t="s">
        <v>40</v>
      </c>
      <c r="C6" s="193" t="s">
        <v>41</v>
      </c>
      <c r="D6" s="193" t="s">
        <v>42</v>
      </c>
      <c r="E6" s="193" t="s">
        <v>43</v>
      </c>
      <c r="F6" s="193" t="s">
        <v>338</v>
      </c>
      <c r="G6" s="193" t="s">
        <v>302</v>
      </c>
      <c r="H6" s="193" t="s">
        <v>303</v>
      </c>
      <c r="I6" s="193" t="s">
        <v>304</v>
      </c>
      <c r="J6" s="106" t="s">
        <v>141</v>
      </c>
      <c r="K6" s="173" t="s">
        <v>142</v>
      </c>
      <c r="L6" s="173" t="s">
        <v>160</v>
      </c>
      <c r="M6" s="106" t="s">
        <v>44</v>
      </c>
      <c r="N6" s="160">
        <v>42887</v>
      </c>
      <c r="O6" s="160">
        <v>43100</v>
      </c>
      <c r="P6" s="106" t="s">
        <v>88</v>
      </c>
      <c r="Q6" s="106" t="s">
        <v>88</v>
      </c>
      <c r="R6" s="108">
        <v>0</v>
      </c>
      <c r="S6" s="171">
        <v>0.08</v>
      </c>
      <c r="T6" s="108">
        <v>0.08</v>
      </c>
      <c r="U6" s="108">
        <v>0.09</v>
      </c>
      <c r="V6" s="108">
        <v>0.08</v>
      </c>
      <c r="W6" s="108">
        <v>0.08</v>
      </c>
      <c r="X6" s="171">
        <v>0.09</v>
      </c>
      <c r="Y6" s="108">
        <v>0.08</v>
      </c>
      <c r="Z6" s="108">
        <v>0.08</v>
      </c>
      <c r="AA6" s="171">
        <v>0.09</v>
      </c>
      <c r="AB6" s="171">
        <v>0.08</v>
      </c>
      <c r="AC6" s="171">
        <v>0.08</v>
      </c>
      <c r="AD6" s="171">
        <v>0.09</v>
      </c>
      <c r="AE6" s="193" t="s">
        <v>782</v>
      </c>
      <c r="AF6" s="171">
        <v>0.08</v>
      </c>
      <c r="AG6" s="171">
        <f>+'Mayo 2017'!AG6+'Junio 2017'!AF6+AF6</f>
        <v>0.57999999999999996</v>
      </c>
      <c r="AH6" s="173" t="s">
        <v>959</v>
      </c>
    </row>
    <row r="7" spans="2:34" ht="261.75" customHeight="1" x14ac:dyDescent="0.25">
      <c r="B7" s="193" t="s">
        <v>40</v>
      </c>
      <c r="C7" s="193" t="s">
        <v>41</v>
      </c>
      <c r="D7" s="193" t="s">
        <v>42</v>
      </c>
      <c r="E7" s="193" t="s">
        <v>43</v>
      </c>
      <c r="F7" s="193" t="s">
        <v>338</v>
      </c>
      <c r="G7" s="193" t="s">
        <v>302</v>
      </c>
      <c r="H7" s="193" t="s">
        <v>303</v>
      </c>
      <c r="I7" s="193" t="s">
        <v>304</v>
      </c>
      <c r="J7" s="106" t="s">
        <v>143</v>
      </c>
      <c r="K7" s="173" t="s">
        <v>459</v>
      </c>
      <c r="L7" s="173" t="s">
        <v>213</v>
      </c>
      <c r="M7" s="106" t="s">
        <v>44</v>
      </c>
      <c r="N7" s="160">
        <v>42736</v>
      </c>
      <c r="O7" s="160">
        <v>43100</v>
      </c>
      <c r="P7" s="106" t="s">
        <v>88</v>
      </c>
      <c r="Q7" s="106" t="s">
        <v>93</v>
      </c>
      <c r="R7" s="108">
        <v>1.4999999999999999E-2</v>
      </c>
      <c r="S7" s="171">
        <v>0.08</v>
      </c>
      <c r="T7" s="108">
        <v>0.08</v>
      </c>
      <c r="U7" s="108">
        <v>0.09</v>
      </c>
      <c r="V7" s="108">
        <v>0.08</v>
      </c>
      <c r="W7" s="108">
        <v>0.08</v>
      </c>
      <c r="X7" s="171">
        <v>0.09</v>
      </c>
      <c r="Y7" s="108">
        <v>0.08</v>
      </c>
      <c r="Z7" s="108">
        <v>0.08</v>
      </c>
      <c r="AA7" s="171">
        <v>0.09</v>
      </c>
      <c r="AB7" s="171">
        <v>0.08</v>
      </c>
      <c r="AC7" s="171">
        <v>0.08</v>
      </c>
      <c r="AD7" s="171">
        <v>0.09</v>
      </c>
      <c r="AE7" s="193" t="s">
        <v>782</v>
      </c>
      <c r="AF7" s="171">
        <v>0.08</v>
      </c>
      <c r="AG7" s="171">
        <f>+'Mayo 2017'!AG7+'Junio 2017'!AF7+AF7</f>
        <v>0.57999999999999996</v>
      </c>
      <c r="AH7" s="173" t="s">
        <v>960</v>
      </c>
    </row>
    <row r="8" spans="2:34" ht="56.25" x14ac:dyDescent="0.25">
      <c r="B8" s="193" t="s">
        <v>40</v>
      </c>
      <c r="C8" s="193" t="s">
        <v>41</v>
      </c>
      <c r="D8" s="193" t="s">
        <v>42</v>
      </c>
      <c r="E8" s="193" t="s">
        <v>43</v>
      </c>
      <c r="F8" s="193" t="s">
        <v>338</v>
      </c>
      <c r="G8" s="193" t="s">
        <v>302</v>
      </c>
      <c r="H8" s="193" t="s">
        <v>303</v>
      </c>
      <c r="I8" s="193" t="s">
        <v>304</v>
      </c>
      <c r="J8" s="106" t="s">
        <v>144</v>
      </c>
      <c r="K8" s="173" t="s">
        <v>461</v>
      </c>
      <c r="L8" s="173" t="s">
        <v>214</v>
      </c>
      <c r="M8" s="106" t="s">
        <v>44</v>
      </c>
      <c r="N8" s="160">
        <v>42856</v>
      </c>
      <c r="O8" s="160">
        <v>43070</v>
      </c>
      <c r="P8" s="106" t="s">
        <v>45</v>
      </c>
      <c r="Q8" s="106" t="s">
        <v>88</v>
      </c>
      <c r="R8" s="108">
        <v>0.01</v>
      </c>
      <c r="S8" s="171"/>
      <c r="T8" s="108"/>
      <c r="U8" s="108"/>
      <c r="V8" s="108"/>
      <c r="W8" s="108">
        <v>0.13</v>
      </c>
      <c r="X8" s="171">
        <v>0.12</v>
      </c>
      <c r="Y8" s="108">
        <v>0.13</v>
      </c>
      <c r="Z8" s="108">
        <v>0.12</v>
      </c>
      <c r="AA8" s="171">
        <v>0.13</v>
      </c>
      <c r="AB8" s="171">
        <v>0.12</v>
      </c>
      <c r="AC8" s="171">
        <v>0.13</v>
      </c>
      <c r="AD8" s="171">
        <v>0.12</v>
      </c>
      <c r="AE8" s="193" t="s">
        <v>782</v>
      </c>
      <c r="AF8" s="171">
        <v>0.13</v>
      </c>
      <c r="AG8" s="171">
        <f>+'Mayo 2017'!AG8+'Junio 2017'!AF8+AF8</f>
        <v>0.38</v>
      </c>
      <c r="AH8" s="173" t="s">
        <v>832</v>
      </c>
    </row>
    <row r="9" spans="2:34" ht="45" x14ac:dyDescent="0.25">
      <c r="B9" s="193" t="s">
        <v>40</v>
      </c>
      <c r="C9" s="193" t="s">
        <v>41</v>
      </c>
      <c r="D9" s="193" t="s">
        <v>42</v>
      </c>
      <c r="E9" s="193" t="s">
        <v>43</v>
      </c>
      <c r="F9" s="193" t="s">
        <v>338</v>
      </c>
      <c r="G9" s="193" t="s">
        <v>302</v>
      </c>
      <c r="H9" s="193" t="s">
        <v>303</v>
      </c>
      <c r="I9" s="193" t="s">
        <v>304</v>
      </c>
      <c r="J9" s="106" t="s">
        <v>145</v>
      </c>
      <c r="K9" s="173" t="s">
        <v>146</v>
      </c>
      <c r="L9" s="173" t="s">
        <v>161</v>
      </c>
      <c r="M9" s="106" t="s">
        <v>44</v>
      </c>
      <c r="N9" s="160">
        <v>42745</v>
      </c>
      <c r="O9" s="160">
        <v>43100</v>
      </c>
      <c r="P9" s="106" t="s">
        <v>88</v>
      </c>
      <c r="Q9" s="106" t="s">
        <v>88</v>
      </c>
      <c r="R9" s="108">
        <v>0.01</v>
      </c>
      <c r="S9" s="171">
        <v>0.08</v>
      </c>
      <c r="T9" s="108">
        <v>0.08</v>
      </c>
      <c r="U9" s="108">
        <v>0.09</v>
      </c>
      <c r="V9" s="171">
        <v>0.08</v>
      </c>
      <c r="W9" s="108">
        <v>0.08</v>
      </c>
      <c r="X9" s="108">
        <v>0.09</v>
      </c>
      <c r="Y9" s="171">
        <v>0.08</v>
      </c>
      <c r="Z9" s="108">
        <v>0.08</v>
      </c>
      <c r="AA9" s="108">
        <v>0.09</v>
      </c>
      <c r="AB9" s="171">
        <v>0.08</v>
      </c>
      <c r="AC9" s="108">
        <v>0.08</v>
      </c>
      <c r="AD9" s="108">
        <v>0.09</v>
      </c>
      <c r="AE9" s="193" t="s">
        <v>782</v>
      </c>
      <c r="AF9" s="171">
        <v>0.08</v>
      </c>
      <c r="AG9" s="171">
        <f>+'Mayo 2017'!AG9+'Junio 2017'!AF9+AF9</f>
        <v>0.57999999999999996</v>
      </c>
      <c r="AH9" s="173" t="s">
        <v>475</v>
      </c>
    </row>
    <row r="10" spans="2:34" ht="45" x14ac:dyDescent="0.25">
      <c r="B10" s="193" t="s">
        <v>40</v>
      </c>
      <c r="C10" s="193" t="s">
        <v>41</v>
      </c>
      <c r="D10" s="193" t="s">
        <v>42</v>
      </c>
      <c r="E10" s="193" t="s">
        <v>43</v>
      </c>
      <c r="F10" s="193" t="s">
        <v>338</v>
      </c>
      <c r="G10" s="193" t="s">
        <v>302</v>
      </c>
      <c r="H10" s="193" t="s">
        <v>303</v>
      </c>
      <c r="I10" s="193" t="s">
        <v>304</v>
      </c>
      <c r="J10" s="106" t="s">
        <v>147</v>
      </c>
      <c r="K10" s="173" t="s">
        <v>464</v>
      </c>
      <c r="L10" s="173" t="s">
        <v>157</v>
      </c>
      <c r="M10" s="106" t="s">
        <v>44</v>
      </c>
      <c r="N10" s="160">
        <v>42736</v>
      </c>
      <c r="O10" s="160">
        <v>42887</v>
      </c>
      <c r="P10" s="106" t="s">
        <v>148</v>
      </c>
      <c r="Q10" s="106" t="s">
        <v>149</v>
      </c>
      <c r="R10" s="108">
        <v>0</v>
      </c>
      <c r="S10" s="171">
        <v>0.14000000000000001</v>
      </c>
      <c r="T10" s="108">
        <v>0.14000000000000001</v>
      </c>
      <c r="U10" s="108">
        <v>0.14000000000000001</v>
      </c>
      <c r="V10" s="171">
        <v>0.14000000000000001</v>
      </c>
      <c r="W10" s="171">
        <v>0.14000000000000001</v>
      </c>
      <c r="X10" s="171">
        <v>0.15</v>
      </c>
      <c r="Y10" s="171">
        <v>0.15</v>
      </c>
      <c r="Z10" s="108"/>
      <c r="AA10" s="171"/>
      <c r="AB10" s="171"/>
      <c r="AC10" s="171"/>
      <c r="AD10" s="171"/>
      <c r="AE10" s="193" t="s">
        <v>782</v>
      </c>
      <c r="AF10" s="171">
        <v>0.15</v>
      </c>
      <c r="AG10" s="171">
        <f>+'Mayo 2017'!AG10+'Junio 2017'!AF10+AF10</f>
        <v>1</v>
      </c>
      <c r="AH10" s="173" t="s">
        <v>833</v>
      </c>
    </row>
    <row r="11" spans="2:34" ht="45" x14ac:dyDescent="0.25">
      <c r="B11" s="193" t="s">
        <v>40</v>
      </c>
      <c r="C11" s="193" t="s">
        <v>41</v>
      </c>
      <c r="D11" s="193" t="s">
        <v>42</v>
      </c>
      <c r="E11" s="193" t="s">
        <v>43</v>
      </c>
      <c r="F11" s="193" t="s">
        <v>338</v>
      </c>
      <c r="G11" s="193" t="s">
        <v>302</v>
      </c>
      <c r="H11" s="193" t="s">
        <v>303</v>
      </c>
      <c r="I11" s="193" t="s">
        <v>304</v>
      </c>
      <c r="J11" s="106" t="s">
        <v>150</v>
      </c>
      <c r="K11" s="173" t="s">
        <v>151</v>
      </c>
      <c r="L11" s="173" t="s">
        <v>158</v>
      </c>
      <c r="M11" s="106" t="s">
        <v>44</v>
      </c>
      <c r="N11" s="160">
        <v>42736</v>
      </c>
      <c r="O11" s="160">
        <v>42840</v>
      </c>
      <c r="P11" s="106" t="s">
        <v>152</v>
      </c>
      <c r="Q11" s="106" t="s">
        <v>153</v>
      </c>
      <c r="R11" s="108">
        <v>0.02</v>
      </c>
      <c r="S11" s="171">
        <v>0.25</v>
      </c>
      <c r="T11" s="108">
        <v>0.25</v>
      </c>
      <c r="U11" s="108">
        <v>0.25</v>
      </c>
      <c r="V11" s="108">
        <v>0.25</v>
      </c>
      <c r="W11" s="108"/>
      <c r="X11" s="171"/>
      <c r="Y11" s="108"/>
      <c r="Z11" s="108"/>
      <c r="AA11" s="171"/>
      <c r="AB11" s="171"/>
      <c r="AC11" s="171"/>
      <c r="AD11" s="171"/>
      <c r="AE11" s="193" t="s">
        <v>782</v>
      </c>
      <c r="AF11" s="171">
        <v>0</v>
      </c>
      <c r="AG11" s="171">
        <f>+'Mayo 2017'!AG11+'Junio 2017'!AF11+AF11</f>
        <v>1</v>
      </c>
      <c r="AH11" s="173"/>
    </row>
    <row r="12" spans="2:34" ht="67.5" x14ac:dyDescent="0.25">
      <c r="B12" s="193" t="s">
        <v>40</v>
      </c>
      <c r="C12" s="193" t="s">
        <v>41</v>
      </c>
      <c r="D12" s="193" t="s">
        <v>42</v>
      </c>
      <c r="E12" s="193" t="s">
        <v>43</v>
      </c>
      <c r="F12" s="193" t="s">
        <v>338</v>
      </c>
      <c r="G12" s="193" t="s">
        <v>302</v>
      </c>
      <c r="H12" s="193" t="s">
        <v>303</v>
      </c>
      <c r="I12" s="193" t="s">
        <v>304</v>
      </c>
      <c r="J12" s="106" t="s">
        <v>154</v>
      </c>
      <c r="K12" s="173" t="s">
        <v>155</v>
      </c>
      <c r="L12" s="173" t="s">
        <v>159</v>
      </c>
      <c r="M12" s="106" t="s">
        <v>44</v>
      </c>
      <c r="N12" s="160">
        <v>42840</v>
      </c>
      <c r="O12" s="160">
        <v>42948</v>
      </c>
      <c r="P12" s="106" t="s">
        <v>156</v>
      </c>
      <c r="Q12" s="106" t="s">
        <v>88</v>
      </c>
      <c r="R12" s="108">
        <v>0.03</v>
      </c>
      <c r="S12" s="171"/>
      <c r="T12" s="108"/>
      <c r="U12" s="108"/>
      <c r="V12" s="108"/>
      <c r="W12" s="171">
        <v>0.25</v>
      </c>
      <c r="X12" s="108">
        <v>0.25</v>
      </c>
      <c r="Y12" s="108">
        <v>0.25</v>
      </c>
      <c r="Z12" s="108">
        <v>0.25</v>
      </c>
      <c r="AA12" s="171"/>
      <c r="AB12" s="171"/>
      <c r="AC12" s="171"/>
      <c r="AD12" s="171"/>
      <c r="AE12" s="193" t="s">
        <v>782</v>
      </c>
      <c r="AF12" s="171">
        <v>0.25</v>
      </c>
      <c r="AG12" s="171">
        <f>+'Mayo 2017'!AG12+'Junio 2017'!AF12+AF12</f>
        <v>0.75</v>
      </c>
      <c r="AH12" s="173" t="s">
        <v>834</v>
      </c>
    </row>
    <row r="13" spans="2:34" ht="56.25" x14ac:dyDescent="0.25">
      <c r="B13" s="193" t="s">
        <v>40</v>
      </c>
      <c r="C13" s="193" t="s">
        <v>41</v>
      </c>
      <c r="D13" s="193" t="s">
        <v>42</v>
      </c>
      <c r="E13" s="193" t="s">
        <v>43</v>
      </c>
      <c r="F13" s="193" t="s">
        <v>51</v>
      </c>
      <c r="G13" s="193" t="s">
        <v>302</v>
      </c>
      <c r="H13" s="193" t="s">
        <v>303</v>
      </c>
      <c r="I13" s="193" t="s">
        <v>304</v>
      </c>
      <c r="J13" s="173" t="s">
        <v>215</v>
      </c>
      <c r="K13" s="173" t="s">
        <v>219</v>
      </c>
      <c r="L13" s="173" t="s">
        <v>216</v>
      </c>
      <c r="M13" s="106" t="s">
        <v>48</v>
      </c>
      <c r="N13" s="160">
        <v>42737</v>
      </c>
      <c r="O13" s="160">
        <v>42767</v>
      </c>
      <c r="P13" s="173" t="s">
        <v>96</v>
      </c>
      <c r="Q13" s="106" t="s">
        <v>218</v>
      </c>
      <c r="R13" s="108">
        <v>0.02</v>
      </c>
      <c r="S13" s="171">
        <v>0.5</v>
      </c>
      <c r="T13" s="108"/>
      <c r="U13" s="108"/>
      <c r="V13" s="108"/>
      <c r="W13" s="108"/>
      <c r="X13" s="171"/>
      <c r="Y13" s="108"/>
      <c r="Z13" s="108"/>
      <c r="AA13" s="171"/>
      <c r="AB13" s="171">
        <v>0.1</v>
      </c>
      <c r="AC13" s="171">
        <v>0.1</v>
      </c>
      <c r="AD13" s="171">
        <v>0.3</v>
      </c>
      <c r="AE13" s="193" t="s">
        <v>782</v>
      </c>
      <c r="AF13" s="171">
        <v>0</v>
      </c>
      <c r="AG13" s="171">
        <f>+'Mayo 2017'!AG13+'Junio 2017'!AF13+AF13</f>
        <v>0.65</v>
      </c>
      <c r="AH13" s="173" t="s">
        <v>810</v>
      </c>
    </row>
    <row r="14" spans="2:34" ht="45" x14ac:dyDescent="0.25">
      <c r="B14" s="193" t="s">
        <v>40</v>
      </c>
      <c r="C14" s="193" t="s">
        <v>41</v>
      </c>
      <c r="D14" s="193" t="s">
        <v>42</v>
      </c>
      <c r="E14" s="193" t="s">
        <v>43</v>
      </c>
      <c r="F14" s="193" t="s">
        <v>51</v>
      </c>
      <c r="G14" s="193" t="s">
        <v>302</v>
      </c>
      <c r="H14" s="193" t="s">
        <v>303</v>
      </c>
      <c r="I14" s="193" t="s">
        <v>304</v>
      </c>
      <c r="J14" s="173" t="s">
        <v>368</v>
      </c>
      <c r="K14" s="173" t="s">
        <v>369</v>
      </c>
      <c r="L14" s="173" t="s">
        <v>217</v>
      </c>
      <c r="M14" s="106" t="s">
        <v>48</v>
      </c>
      <c r="N14" s="160">
        <v>42768</v>
      </c>
      <c r="O14" s="160">
        <v>42860</v>
      </c>
      <c r="P14" s="173" t="s">
        <v>45</v>
      </c>
      <c r="Q14" s="106" t="s">
        <v>218</v>
      </c>
      <c r="R14" s="108">
        <v>0.03</v>
      </c>
      <c r="S14" s="171"/>
      <c r="T14" s="108">
        <v>0.35</v>
      </c>
      <c r="U14" s="108">
        <v>0.35</v>
      </c>
      <c r="V14" s="108">
        <v>0.3</v>
      </c>
      <c r="W14" s="108"/>
      <c r="X14" s="171"/>
      <c r="Y14" s="108"/>
      <c r="Z14" s="108"/>
      <c r="AA14" s="171"/>
      <c r="AB14" s="171"/>
      <c r="AC14" s="171"/>
      <c r="AD14" s="171"/>
      <c r="AE14" s="193" t="s">
        <v>782</v>
      </c>
      <c r="AF14" s="171">
        <v>0</v>
      </c>
      <c r="AG14" s="171">
        <f>+'Mayo 2017'!AG14+'Junio 2017'!AF14+AF14</f>
        <v>1</v>
      </c>
      <c r="AH14" s="173" t="s">
        <v>811</v>
      </c>
    </row>
    <row r="15" spans="2:34" ht="45" x14ac:dyDescent="0.25">
      <c r="B15" s="193" t="s">
        <v>40</v>
      </c>
      <c r="C15" s="193" t="s">
        <v>41</v>
      </c>
      <c r="D15" s="193" t="s">
        <v>42</v>
      </c>
      <c r="E15" s="193" t="s">
        <v>43</v>
      </c>
      <c r="F15" s="193" t="s">
        <v>47</v>
      </c>
      <c r="G15" s="193" t="s">
        <v>302</v>
      </c>
      <c r="H15" s="193" t="s">
        <v>303</v>
      </c>
      <c r="I15" s="193" t="s">
        <v>304</v>
      </c>
      <c r="J15" s="173" t="s">
        <v>220</v>
      </c>
      <c r="K15" s="173" t="s">
        <v>371</v>
      </c>
      <c r="L15" s="173" t="s">
        <v>221</v>
      </c>
      <c r="M15" s="106" t="s">
        <v>48</v>
      </c>
      <c r="N15" s="160">
        <v>42747</v>
      </c>
      <c r="O15" s="160">
        <v>42786</v>
      </c>
      <c r="P15" s="173" t="s">
        <v>96</v>
      </c>
      <c r="Q15" s="106" t="s">
        <v>222</v>
      </c>
      <c r="R15" s="108">
        <v>0.02</v>
      </c>
      <c r="S15" s="171">
        <v>0.1</v>
      </c>
      <c r="T15" s="108">
        <v>0.2</v>
      </c>
      <c r="U15" s="108">
        <v>0.2</v>
      </c>
      <c r="V15" s="134"/>
      <c r="W15" s="108"/>
      <c r="X15" s="171"/>
      <c r="Y15" s="108">
        <v>0.5</v>
      </c>
      <c r="Z15" s="108"/>
      <c r="AA15" s="171"/>
      <c r="AB15" s="171"/>
      <c r="AC15" s="171"/>
      <c r="AD15" s="171"/>
      <c r="AE15" s="193" t="s">
        <v>782</v>
      </c>
      <c r="AF15" s="171">
        <v>0.05</v>
      </c>
      <c r="AG15" s="171">
        <f>+'Mayo 2017'!AG15+'Junio 2017'!AF15+AF15</f>
        <v>0.45</v>
      </c>
      <c r="AH15" s="173" t="s">
        <v>812</v>
      </c>
    </row>
    <row r="16" spans="2:34" ht="67.5" x14ac:dyDescent="0.25">
      <c r="B16" s="193" t="s">
        <v>40</v>
      </c>
      <c r="C16" s="193" t="s">
        <v>41</v>
      </c>
      <c r="D16" s="193" t="s">
        <v>42</v>
      </c>
      <c r="E16" s="193" t="s">
        <v>43</v>
      </c>
      <c r="F16" s="193" t="s">
        <v>47</v>
      </c>
      <c r="G16" s="193" t="s">
        <v>302</v>
      </c>
      <c r="H16" s="193" t="s">
        <v>303</v>
      </c>
      <c r="I16" s="193" t="s">
        <v>304</v>
      </c>
      <c r="J16" s="173" t="s">
        <v>224</v>
      </c>
      <c r="K16" s="173" t="s">
        <v>720</v>
      </c>
      <c r="L16" s="173" t="s">
        <v>216</v>
      </c>
      <c r="M16" s="106" t="s">
        <v>48</v>
      </c>
      <c r="N16" s="160">
        <v>42887</v>
      </c>
      <c r="O16" s="160">
        <v>43100</v>
      </c>
      <c r="P16" s="173" t="s">
        <v>226</v>
      </c>
      <c r="Q16" s="106" t="s">
        <v>88</v>
      </c>
      <c r="R16" s="108">
        <v>0.01</v>
      </c>
      <c r="S16" s="171"/>
      <c r="T16" s="108"/>
      <c r="U16" s="108"/>
      <c r="V16" s="108"/>
      <c r="W16" s="108"/>
      <c r="X16" s="171">
        <v>0.1</v>
      </c>
      <c r="Y16" s="108">
        <v>0.1</v>
      </c>
      <c r="Z16" s="108">
        <v>0.1</v>
      </c>
      <c r="AA16" s="171">
        <v>0.1</v>
      </c>
      <c r="AB16" s="171">
        <v>0.2</v>
      </c>
      <c r="AC16" s="171">
        <v>0.2</v>
      </c>
      <c r="AD16" s="171">
        <v>0.2</v>
      </c>
      <c r="AE16" s="193" t="s">
        <v>782</v>
      </c>
      <c r="AF16" s="171">
        <v>0</v>
      </c>
      <c r="AG16" s="171">
        <f>+'Mayo 2017'!AG16+'Junio 2017'!AF16+AF16</f>
        <v>0.1</v>
      </c>
      <c r="AH16" s="173" t="s">
        <v>810</v>
      </c>
    </row>
    <row r="17" spans="2:34" ht="67.5" x14ac:dyDescent="0.25">
      <c r="B17" s="193" t="s">
        <v>40</v>
      </c>
      <c r="C17" s="193" t="s">
        <v>41</v>
      </c>
      <c r="D17" s="193" t="s">
        <v>42</v>
      </c>
      <c r="E17" s="193" t="s">
        <v>43</v>
      </c>
      <c r="F17" s="193" t="s">
        <v>47</v>
      </c>
      <c r="G17" s="193" t="s">
        <v>302</v>
      </c>
      <c r="H17" s="193" t="s">
        <v>303</v>
      </c>
      <c r="I17" s="193" t="s">
        <v>304</v>
      </c>
      <c r="J17" s="109" t="s">
        <v>224</v>
      </c>
      <c r="K17" s="173" t="s">
        <v>225</v>
      </c>
      <c r="L17" s="173" t="s">
        <v>257</v>
      </c>
      <c r="M17" s="106" t="s">
        <v>48</v>
      </c>
      <c r="N17" s="160">
        <v>43070</v>
      </c>
      <c r="O17" s="160">
        <v>43100</v>
      </c>
      <c r="P17" s="173" t="s">
        <v>226</v>
      </c>
      <c r="Q17" s="106" t="s">
        <v>88</v>
      </c>
      <c r="R17" s="108">
        <v>0.01</v>
      </c>
      <c r="S17" s="193"/>
      <c r="T17" s="194"/>
      <c r="U17" s="194"/>
      <c r="V17" s="194"/>
      <c r="W17" s="194"/>
      <c r="X17" s="193"/>
      <c r="Y17" s="194"/>
      <c r="Z17" s="108"/>
      <c r="AA17" s="171"/>
      <c r="AB17" s="171"/>
      <c r="AC17" s="171"/>
      <c r="AD17" s="171">
        <v>1</v>
      </c>
      <c r="AE17" s="193" t="s">
        <v>782</v>
      </c>
      <c r="AF17" s="171">
        <v>0</v>
      </c>
      <c r="AG17" s="171">
        <f>+'Mayo 2017'!AG17+'Junio 2017'!AF17+AF17</f>
        <v>0</v>
      </c>
      <c r="AH17" s="173" t="s">
        <v>361</v>
      </c>
    </row>
    <row r="18" spans="2:34" ht="67.5" x14ac:dyDescent="0.25">
      <c r="B18" s="193" t="s">
        <v>40</v>
      </c>
      <c r="C18" s="193" t="s">
        <v>41</v>
      </c>
      <c r="D18" s="193" t="s">
        <v>42</v>
      </c>
      <c r="E18" s="193" t="s">
        <v>43</v>
      </c>
      <c r="F18" s="193" t="s">
        <v>47</v>
      </c>
      <c r="G18" s="193" t="s">
        <v>306</v>
      </c>
      <c r="H18" s="193" t="s">
        <v>307</v>
      </c>
      <c r="I18" s="193" t="s">
        <v>308</v>
      </c>
      <c r="J18" s="173" t="s">
        <v>227</v>
      </c>
      <c r="K18" s="173" t="s">
        <v>500</v>
      </c>
      <c r="L18" s="173" t="s">
        <v>229</v>
      </c>
      <c r="M18" s="106" t="s">
        <v>48</v>
      </c>
      <c r="N18" s="160">
        <v>42794</v>
      </c>
      <c r="O18" s="160">
        <v>43100</v>
      </c>
      <c r="P18" s="173" t="s">
        <v>49</v>
      </c>
      <c r="Q18" s="106" t="s">
        <v>230</v>
      </c>
      <c r="R18" s="108">
        <v>0.02</v>
      </c>
      <c r="S18" s="171"/>
      <c r="T18" s="108">
        <v>0.1</v>
      </c>
      <c r="U18" s="108"/>
      <c r="V18" s="108">
        <v>0.2</v>
      </c>
      <c r="W18" s="108"/>
      <c r="X18" s="171">
        <v>0.2</v>
      </c>
      <c r="Y18" s="108"/>
      <c r="Z18" s="108">
        <v>0.2</v>
      </c>
      <c r="AA18" s="171">
        <v>0.1</v>
      </c>
      <c r="AB18" s="171"/>
      <c r="AC18" s="171"/>
      <c r="AD18" s="171">
        <v>0.2</v>
      </c>
      <c r="AE18" s="193" t="s">
        <v>782</v>
      </c>
      <c r="AF18" s="171">
        <v>0.1</v>
      </c>
      <c r="AG18" s="171">
        <f>+'Mayo 2017'!AG18+'Junio 2017'!AF18+AF18</f>
        <v>0.7</v>
      </c>
      <c r="AH18" s="173" t="s">
        <v>813</v>
      </c>
    </row>
    <row r="19" spans="2:34" ht="45" x14ac:dyDescent="0.25">
      <c r="B19" s="193" t="s">
        <v>40</v>
      </c>
      <c r="C19" s="193" t="s">
        <v>41</v>
      </c>
      <c r="D19" s="193" t="s">
        <v>42</v>
      </c>
      <c r="E19" s="193" t="s">
        <v>43</v>
      </c>
      <c r="F19" s="193" t="s">
        <v>50</v>
      </c>
      <c r="G19" s="193" t="s">
        <v>302</v>
      </c>
      <c r="H19" s="193" t="s">
        <v>303</v>
      </c>
      <c r="I19" s="193" t="s">
        <v>304</v>
      </c>
      <c r="J19" s="173" t="s">
        <v>363</v>
      </c>
      <c r="K19" s="173" t="s">
        <v>374</v>
      </c>
      <c r="L19" s="173" t="s">
        <v>234</v>
      </c>
      <c r="M19" s="106" t="s">
        <v>48</v>
      </c>
      <c r="N19" s="160">
        <v>42765</v>
      </c>
      <c r="O19" s="160">
        <v>43100</v>
      </c>
      <c r="P19" s="173" t="s">
        <v>237</v>
      </c>
      <c r="Q19" s="106" t="s">
        <v>238</v>
      </c>
      <c r="R19" s="108">
        <v>0.12</v>
      </c>
      <c r="S19" s="171">
        <v>0.1</v>
      </c>
      <c r="T19" s="108"/>
      <c r="U19" s="108">
        <v>0.2</v>
      </c>
      <c r="V19" s="108"/>
      <c r="W19" s="108">
        <v>0.2</v>
      </c>
      <c r="X19" s="171"/>
      <c r="Y19" s="108">
        <v>0.1</v>
      </c>
      <c r="Z19" s="108"/>
      <c r="AA19" s="171">
        <v>0.2</v>
      </c>
      <c r="AB19" s="171"/>
      <c r="AC19" s="171">
        <v>0.2</v>
      </c>
      <c r="AD19" s="171"/>
      <c r="AE19" s="193" t="s">
        <v>782</v>
      </c>
      <c r="AF19" s="171">
        <v>0.1</v>
      </c>
      <c r="AG19" s="171">
        <f>+'Mayo 2017'!AG19+'Junio 2017'!AF19+AF19</f>
        <v>0.7</v>
      </c>
      <c r="AH19" s="173" t="s">
        <v>814</v>
      </c>
    </row>
    <row r="20" spans="2:34" ht="213.75" x14ac:dyDescent="0.25">
      <c r="B20" s="193" t="s">
        <v>40</v>
      </c>
      <c r="C20" s="193" t="s">
        <v>41</v>
      </c>
      <c r="D20" s="193" t="s">
        <v>42</v>
      </c>
      <c r="E20" s="193" t="s">
        <v>43</v>
      </c>
      <c r="F20" s="193" t="s">
        <v>50</v>
      </c>
      <c r="G20" s="193" t="s">
        <v>302</v>
      </c>
      <c r="H20" s="193" t="s">
        <v>303</v>
      </c>
      <c r="I20" s="193" t="s">
        <v>304</v>
      </c>
      <c r="J20" s="173" t="s">
        <v>231</v>
      </c>
      <c r="K20" s="173" t="s">
        <v>232</v>
      </c>
      <c r="L20" s="173" t="s">
        <v>235</v>
      </c>
      <c r="M20" s="106" t="s">
        <v>48</v>
      </c>
      <c r="N20" s="160">
        <v>42736</v>
      </c>
      <c r="O20" s="160">
        <v>43100</v>
      </c>
      <c r="P20" s="173" t="s">
        <v>45</v>
      </c>
      <c r="Q20" s="106" t="s">
        <v>88</v>
      </c>
      <c r="R20" s="108">
        <v>0.06</v>
      </c>
      <c r="S20" s="171">
        <v>0.1</v>
      </c>
      <c r="T20" s="108"/>
      <c r="U20" s="108">
        <v>0.2</v>
      </c>
      <c r="V20" s="108"/>
      <c r="W20" s="108">
        <v>0.2</v>
      </c>
      <c r="X20" s="171"/>
      <c r="Y20" s="108">
        <v>0.1</v>
      </c>
      <c r="Z20" s="108"/>
      <c r="AA20" s="171">
        <v>0.2</v>
      </c>
      <c r="AB20" s="171"/>
      <c r="AC20" s="171">
        <v>0.2</v>
      </c>
      <c r="AD20" s="171"/>
      <c r="AE20" s="193" t="s">
        <v>782</v>
      </c>
      <c r="AF20" s="171">
        <v>0.2</v>
      </c>
      <c r="AG20" s="171">
        <f>+'Mayo 2017'!AG20+'Junio 2017'!AF20+AF20</f>
        <v>0.7</v>
      </c>
      <c r="AH20" s="173" t="s">
        <v>815</v>
      </c>
    </row>
    <row r="21" spans="2:34" ht="45" x14ac:dyDescent="0.25">
      <c r="B21" s="193" t="s">
        <v>40</v>
      </c>
      <c r="C21" s="193" t="s">
        <v>41</v>
      </c>
      <c r="D21" s="193" t="s">
        <v>42</v>
      </c>
      <c r="E21" s="193" t="s">
        <v>43</v>
      </c>
      <c r="F21" s="193" t="s">
        <v>50</v>
      </c>
      <c r="G21" s="193" t="s">
        <v>302</v>
      </c>
      <c r="H21" s="193" t="s">
        <v>303</v>
      </c>
      <c r="I21" s="193" t="s">
        <v>304</v>
      </c>
      <c r="J21" s="173" t="s">
        <v>258</v>
      </c>
      <c r="K21" s="173" t="s">
        <v>233</v>
      </c>
      <c r="L21" s="173" t="s">
        <v>236</v>
      </c>
      <c r="M21" s="106" t="s">
        <v>48</v>
      </c>
      <c r="N21" s="160">
        <v>42736</v>
      </c>
      <c r="O21" s="160">
        <v>42923</v>
      </c>
      <c r="P21" s="173" t="s">
        <v>45</v>
      </c>
      <c r="Q21" s="106" t="s">
        <v>88</v>
      </c>
      <c r="R21" s="108">
        <v>0.06</v>
      </c>
      <c r="S21" s="171">
        <v>0.1</v>
      </c>
      <c r="T21" s="108"/>
      <c r="U21" s="108">
        <v>0.2</v>
      </c>
      <c r="V21" s="108"/>
      <c r="W21" s="108">
        <v>0.2</v>
      </c>
      <c r="X21" s="171">
        <v>0.2</v>
      </c>
      <c r="Y21" s="108">
        <v>0.3</v>
      </c>
      <c r="Z21" s="108"/>
      <c r="AA21" s="171"/>
      <c r="AB21" s="171"/>
      <c r="AC21" s="171"/>
      <c r="AD21" s="171"/>
      <c r="AE21" s="193" t="s">
        <v>782</v>
      </c>
      <c r="AF21" s="171">
        <v>0</v>
      </c>
      <c r="AG21" s="171">
        <f>+'Mayo 2017'!AG21+'Junio 2017'!AF21+AF21</f>
        <v>0.6</v>
      </c>
      <c r="AH21" s="173" t="s">
        <v>810</v>
      </c>
    </row>
    <row r="22" spans="2:34" ht="191.25" x14ac:dyDescent="0.25">
      <c r="B22" s="193" t="s">
        <v>40</v>
      </c>
      <c r="C22" s="193" t="s">
        <v>41</v>
      </c>
      <c r="D22" s="193" t="s">
        <v>42</v>
      </c>
      <c r="E22" s="193" t="s">
        <v>43</v>
      </c>
      <c r="F22" s="193" t="s">
        <v>52</v>
      </c>
      <c r="G22" s="193" t="s">
        <v>302</v>
      </c>
      <c r="H22" s="193" t="s">
        <v>303</v>
      </c>
      <c r="I22" s="193" t="s">
        <v>305</v>
      </c>
      <c r="J22" s="106" t="s">
        <v>94</v>
      </c>
      <c r="K22" s="173" t="s">
        <v>322</v>
      </c>
      <c r="L22" s="173" t="s">
        <v>95</v>
      </c>
      <c r="M22" s="106" t="s">
        <v>46</v>
      </c>
      <c r="N22" s="160">
        <v>42767</v>
      </c>
      <c r="O22" s="160">
        <v>43100</v>
      </c>
      <c r="P22" s="173" t="s">
        <v>96</v>
      </c>
      <c r="Q22" s="173" t="s">
        <v>97</v>
      </c>
      <c r="R22" s="108">
        <v>0.1</v>
      </c>
      <c r="S22" s="171">
        <v>0.03</v>
      </c>
      <c r="T22" s="108">
        <v>0.05</v>
      </c>
      <c r="U22" s="108">
        <v>0.05</v>
      </c>
      <c r="V22" s="108">
        <v>0.1</v>
      </c>
      <c r="W22" s="108">
        <v>0.1</v>
      </c>
      <c r="X22" s="108">
        <v>0.1</v>
      </c>
      <c r="Y22" s="108">
        <v>0.1</v>
      </c>
      <c r="Z22" s="108">
        <v>0.1</v>
      </c>
      <c r="AA22" s="108">
        <v>0.1</v>
      </c>
      <c r="AB22" s="108">
        <v>0.1</v>
      </c>
      <c r="AC22" s="108">
        <v>0.1</v>
      </c>
      <c r="AD22" s="108">
        <v>7.0000000000000007E-2</v>
      </c>
      <c r="AE22" s="193" t="s">
        <v>782</v>
      </c>
      <c r="AF22" s="171">
        <v>0.1</v>
      </c>
      <c r="AG22" s="171">
        <f>+'Mayo 2017'!AG22+'Junio 2017'!AF22+AF22</f>
        <v>0.53</v>
      </c>
      <c r="AH22" s="173" t="s">
        <v>967</v>
      </c>
    </row>
    <row r="23" spans="2:34" ht="67.5" x14ac:dyDescent="0.25">
      <c r="B23" s="193" t="s">
        <v>40</v>
      </c>
      <c r="C23" s="193" t="s">
        <v>41</v>
      </c>
      <c r="D23" s="193" t="s">
        <v>42</v>
      </c>
      <c r="E23" s="193" t="s">
        <v>43</v>
      </c>
      <c r="F23" s="193" t="s">
        <v>52</v>
      </c>
      <c r="G23" s="193" t="s">
        <v>302</v>
      </c>
      <c r="H23" s="193" t="s">
        <v>303</v>
      </c>
      <c r="I23" s="193" t="s">
        <v>305</v>
      </c>
      <c r="J23" s="106" t="s">
        <v>98</v>
      </c>
      <c r="K23" s="173" t="s">
        <v>99</v>
      </c>
      <c r="L23" s="173" t="s">
        <v>100</v>
      </c>
      <c r="M23" s="106" t="s">
        <v>46</v>
      </c>
      <c r="N23" s="160">
        <v>42826</v>
      </c>
      <c r="O23" s="160">
        <v>43100</v>
      </c>
      <c r="P23" s="173" t="s">
        <v>96</v>
      </c>
      <c r="Q23" s="173" t="s">
        <v>97</v>
      </c>
      <c r="R23" s="108">
        <v>7.0000000000000007E-2</v>
      </c>
      <c r="S23" s="171"/>
      <c r="T23" s="108"/>
      <c r="U23" s="108"/>
      <c r="V23" s="108">
        <v>0.05</v>
      </c>
      <c r="W23" s="108">
        <v>0.1</v>
      </c>
      <c r="X23" s="171">
        <v>0.1</v>
      </c>
      <c r="Y23" s="108">
        <v>0.1</v>
      </c>
      <c r="Z23" s="108">
        <v>0.1</v>
      </c>
      <c r="AA23" s="171">
        <v>0.15</v>
      </c>
      <c r="AB23" s="171">
        <v>0.15</v>
      </c>
      <c r="AC23" s="171">
        <v>0.15</v>
      </c>
      <c r="AD23" s="171">
        <v>0.1</v>
      </c>
      <c r="AE23" s="193" t="s">
        <v>782</v>
      </c>
      <c r="AF23" s="171">
        <v>0.1</v>
      </c>
      <c r="AG23" s="171">
        <f>+'Mayo 2017'!AG23+'Junio 2017'!AF23+AF23</f>
        <v>0.35</v>
      </c>
      <c r="AH23" s="175" t="s">
        <v>825</v>
      </c>
    </row>
    <row r="24" spans="2:34" ht="56.25" x14ac:dyDescent="0.25">
      <c r="B24" s="193" t="s">
        <v>40</v>
      </c>
      <c r="C24" s="193" t="s">
        <v>41</v>
      </c>
      <c r="D24" s="193" t="s">
        <v>42</v>
      </c>
      <c r="E24" s="193" t="s">
        <v>43</v>
      </c>
      <c r="F24" s="193" t="s">
        <v>52</v>
      </c>
      <c r="G24" s="193" t="s">
        <v>302</v>
      </c>
      <c r="H24" s="193" t="s">
        <v>303</v>
      </c>
      <c r="I24" s="193" t="s">
        <v>305</v>
      </c>
      <c r="J24" s="106" t="s">
        <v>101</v>
      </c>
      <c r="K24" s="173" t="s">
        <v>102</v>
      </c>
      <c r="L24" s="173" t="s">
        <v>103</v>
      </c>
      <c r="M24" s="106" t="s">
        <v>46</v>
      </c>
      <c r="N24" s="160">
        <v>42826</v>
      </c>
      <c r="O24" s="160">
        <v>43100</v>
      </c>
      <c r="P24" s="173" t="s">
        <v>96</v>
      </c>
      <c r="Q24" s="173" t="s">
        <v>104</v>
      </c>
      <c r="R24" s="108">
        <v>0.08</v>
      </c>
      <c r="S24" s="171">
        <v>0.02</v>
      </c>
      <c r="T24" s="108">
        <v>0.04</v>
      </c>
      <c r="U24" s="108">
        <v>0.06</v>
      </c>
      <c r="V24" s="108">
        <v>0.08</v>
      </c>
      <c r="W24" s="108">
        <v>0.1</v>
      </c>
      <c r="X24" s="171">
        <v>0.1</v>
      </c>
      <c r="Y24" s="108">
        <v>0.1</v>
      </c>
      <c r="Z24" s="108">
        <v>0.1</v>
      </c>
      <c r="AA24" s="171">
        <v>0.1</v>
      </c>
      <c r="AB24" s="171">
        <v>0.1</v>
      </c>
      <c r="AC24" s="171">
        <v>0.1</v>
      </c>
      <c r="AD24" s="171">
        <v>0.1</v>
      </c>
      <c r="AE24" s="193" t="s">
        <v>782</v>
      </c>
      <c r="AF24" s="171">
        <v>0.1</v>
      </c>
      <c r="AG24" s="171">
        <f>+'Mayo 2017'!AG24+'Junio 2017'!AF24+AF24</f>
        <v>0.39</v>
      </c>
      <c r="AH24" s="176" t="s">
        <v>826</v>
      </c>
    </row>
    <row r="25" spans="2:34" ht="236.25" x14ac:dyDescent="0.25">
      <c r="B25" s="193" t="s">
        <v>40</v>
      </c>
      <c r="C25" s="193" t="s">
        <v>41</v>
      </c>
      <c r="D25" s="193" t="s">
        <v>42</v>
      </c>
      <c r="E25" s="193" t="s">
        <v>43</v>
      </c>
      <c r="F25" s="193" t="s">
        <v>52</v>
      </c>
      <c r="G25" s="193" t="s">
        <v>324</v>
      </c>
      <c r="H25" s="193" t="s">
        <v>325</v>
      </c>
      <c r="I25" s="193" t="s">
        <v>323</v>
      </c>
      <c r="J25" s="106" t="s">
        <v>105</v>
      </c>
      <c r="K25" s="173" t="s">
        <v>106</v>
      </c>
      <c r="L25" s="173" t="s">
        <v>107</v>
      </c>
      <c r="M25" s="106" t="s">
        <v>46</v>
      </c>
      <c r="N25" s="160">
        <v>42745</v>
      </c>
      <c r="O25" s="160">
        <v>43100</v>
      </c>
      <c r="P25" s="173" t="s">
        <v>96</v>
      </c>
      <c r="Q25" s="173" t="s">
        <v>108</v>
      </c>
      <c r="R25" s="108">
        <v>0.08</v>
      </c>
      <c r="S25" s="171">
        <v>0.04</v>
      </c>
      <c r="T25" s="108">
        <v>0.06</v>
      </c>
      <c r="U25" s="108">
        <v>0.08</v>
      </c>
      <c r="V25" s="108">
        <v>0.08</v>
      </c>
      <c r="W25" s="108">
        <v>0.08</v>
      </c>
      <c r="X25" s="171">
        <v>0.08</v>
      </c>
      <c r="Y25" s="108">
        <v>0.08</v>
      </c>
      <c r="Z25" s="108">
        <v>0.08</v>
      </c>
      <c r="AA25" s="171">
        <v>0.1</v>
      </c>
      <c r="AB25" s="171">
        <v>0.1</v>
      </c>
      <c r="AC25" s="171">
        <v>0.1</v>
      </c>
      <c r="AD25" s="171">
        <v>0.12</v>
      </c>
      <c r="AE25" s="193" t="s">
        <v>782</v>
      </c>
      <c r="AF25" s="171">
        <v>0.1</v>
      </c>
      <c r="AG25" s="171">
        <f>+'Mayo 2017'!AG25+'Junio 2017'!AF25+AF25</f>
        <v>0.42000000000000004</v>
      </c>
      <c r="AH25" s="176" t="s">
        <v>827</v>
      </c>
    </row>
    <row r="26" spans="2:34" ht="45" x14ac:dyDescent="0.25">
      <c r="B26" s="193" t="s">
        <v>40</v>
      </c>
      <c r="C26" s="193" t="s">
        <v>41</v>
      </c>
      <c r="D26" s="193" t="s">
        <v>42</v>
      </c>
      <c r="E26" s="193" t="s">
        <v>43</v>
      </c>
      <c r="F26" s="193" t="s">
        <v>52</v>
      </c>
      <c r="G26" s="193" t="s">
        <v>302</v>
      </c>
      <c r="H26" s="193" t="s">
        <v>303</v>
      </c>
      <c r="I26" s="193" t="s">
        <v>305</v>
      </c>
      <c r="J26" s="106" t="s">
        <v>109</v>
      </c>
      <c r="K26" s="173" t="s">
        <v>110</v>
      </c>
      <c r="L26" s="173" t="s">
        <v>111</v>
      </c>
      <c r="M26" s="106" t="s">
        <v>46</v>
      </c>
      <c r="N26" s="160">
        <v>42658</v>
      </c>
      <c r="O26" s="160">
        <v>43100</v>
      </c>
      <c r="P26" s="173" t="s">
        <v>96</v>
      </c>
      <c r="Q26" s="173" t="s">
        <v>112</v>
      </c>
      <c r="R26" s="108">
        <v>0.02</v>
      </c>
      <c r="S26" s="171">
        <v>0.01</v>
      </c>
      <c r="T26" s="108"/>
      <c r="U26" s="108"/>
      <c r="V26" s="108">
        <v>0.04</v>
      </c>
      <c r="W26" s="108"/>
      <c r="X26" s="171"/>
      <c r="Y26" s="108"/>
      <c r="Z26" s="108">
        <v>0.1</v>
      </c>
      <c r="AA26" s="171">
        <v>0.2</v>
      </c>
      <c r="AB26" s="171">
        <v>0.2</v>
      </c>
      <c r="AC26" s="171">
        <v>0.2</v>
      </c>
      <c r="AD26" s="171">
        <v>0.25</v>
      </c>
      <c r="AE26" s="193" t="s">
        <v>782</v>
      </c>
      <c r="AF26" s="171">
        <v>0</v>
      </c>
      <c r="AG26" s="171">
        <f>+'Mayo 2017'!AG26+'Junio 2017'!AF26+AF26</f>
        <v>6.0000000000000005E-2</v>
      </c>
      <c r="AH26" s="173" t="s">
        <v>828</v>
      </c>
    </row>
    <row r="27" spans="2:34" ht="258.75" x14ac:dyDescent="0.25">
      <c r="B27" s="193" t="s">
        <v>40</v>
      </c>
      <c r="C27" s="193" t="s">
        <v>41</v>
      </c>
      <c r="D27" s="193" t="s">
        <v>42</v>
      </c>
      <c r="E27" s="193" t="s">
        <v>43</v>
      </c>
      <c r="F27" s="193" t="s">
        <v>52</v>
      </c>
      <c r="G27" s="193" t="s">
        <v>302</v>
      </c>
      <c r="H27" s="193" t="s">
        <v>303</v>
      </c>
      <c r="I27" s="193" t="s">
        <v>305</v>
      </c>
      <c r="J27" s="106" t="s">
        <v>113</v>
      </c>
      <c r="K27" s="173" t="s">
        <v>114</v>
      </c>
      <c r="L27" s="173" t="s">
        <v>115</v>
      </c>
      <c r="M27" s="106" t="s">
        <v>46</v>
      </c>
      <c r="N27" s="160">
        <v>42826</v>
      </c>
      <c r="O27" s="160">
        <v>43100</v>
      </c>
      <c r="P27" s="173" t="s">
        <v>116</v>
      </c>
      <c r="Q27" s="173" t="s">
        <v>117</v>
      </c>
      <c r="R27" s="108">
        <v>0.08</v>
      </c>
      <c r="S27" s="171"/>
      <c r="T27" s="108"/>
      <c r="U27" s="108"/>
      <c r="V27" s="108">
        <v>0.05</v>
      </c>
      <c r="W27" s="108">
        <v>0.1</v>
      </c>
      <c r="X27" s="171">
        <v>0.1</v>
      </c>
      <c r="Y27" s="108">
        <v>0.1</v>
      </c>
      <c r="Z27" s="108">
        <v>0.1</v>
      </c>
      <c r="AA27" s="171">
        <v>0.1</v>
      </c>
      <c r="AB27" s="171">
        <v>0.1</v>
      </c>
      <c r="AC27" s="171">
        <v>0.1</v>
      </c>
      <c r="AD27" s="171">
        <v>0.25</v>
      </c>
      <c r="AE27" s="193" t="s">
        <v>782</v>
      </c>
      <c r="AF27" s="171">
        <v>0.1</v>
      </c>
      <c r="AG27" s="171">
        <f>+'Mayo 2017'!AG27+'Junio 2017'!AF27+AF27</f>
        <v>0.30000000000000004</v>
      </c>
      <c r="AH27" s="173" t="s">
        <v>829</v>
      </c>
    </row>
    <row r="28" spans="2:34" ht="90" x14ac:dyDescent="0.25">
      <c r="B28" s="193" t="s">
        <v>40</v>
      </c>
      <c r="C28" s="193" t="s">
        <v>41</v>
      </c>
      <c r="D28" s="193" t="s">
        <v>42</v>
      </c>
      <c r="E28" s="193" t="s">
        <v>43</v>
      </c>
      <c r="F28" s="193" t="s">
        <v>52</v>
      </c>
      <c r="G28" s="193" t="s">
        <v>302</v>
      </c>
      <c r="H28" s="193" t="s">
        <v>303</v>
      </c>
      <c r="I28" s="193" t="s">
        <v>305</v>
      </c>
      <c r="J28" s="106" t="s">
        <v>118</v>
      </c>
      <c r="K28" s="173" t="s">
        <v>119</v>
      </c>
      <c r="L28" s="173" t="s">
        <v>120</v>
      </c>
      <c r="M28" s="106" t="s">
        <v>46</v>
      </c>
      <c r="N28" s="160">
        <v>42948</v>
      </c>
      <c r="O28" s="160">
        <v>43100</v>
      </c>
      <c r="P28" s="173"/>
      <c r="Q28" s="173"/>
      <c r="R28" s="108">
        <v>0.08</v>
      </c>
      <c r="S28" s="171"/>
      <c r="T28" s="108"/>
      <c r="U28" s="108"/>
      <c r="V28" s="108"/>
      <c r="W28" s="108"/>
      <c r="X28" s="171"/>
      <c r="Y28" s="108"/>
      <c r="Z28" s="108">
        <v>0.05</v>
      </c>
      <c r="AA28" s="171">
        <v>0.1</v>
      </c>
      <c r="AB28" s="171">
        <v>0.2</v>
      </c>
      <c r="AC28" s="171">
        <v>0.3</v>
      </c>
      <c r="AD28" s="171">
        <v>0.35</v>
      </c>
      <c r="AE28" s="193" t="s">
        <v>782</v>
      </c>
      <c r="AF28" s="171">
        <v>0</v>
      </c>
      <c r="AG28" s="171">
        <f>+'Mayo 2017'!AG28+'Junio 2017'!AF28+AF28</f>
        <v>0.02</v>
      </c>
      <c r="AH28" s="173" t="s">
        <v>830</v>
      </c>
    </row>
    <row r="29" spans="2:34" ht="168.75" x14ac:dyDescent="0.25">
      <c r="B29" s="193" t="s">
        <v>40</v>
      </c>
      <c r="C29" s="106" t="s">
        <v>54</v>
      </c>
      <c r="D29" s="193" t="s">
        <v>42</v>
      </c>
      <c r="E29" s="106" t="s">
        <v>55</v>
      </c>
      <c r="F29" s="106" t="s">
        <v>56</v>
      </c>
      <c r="G29" s="193" t="s">
        <v>302</v>
      </c>
      <c r="H29" s="106" t="s">
        <v>309</v>
      </c>
      <c r="I29" s="106" t="s">
        <v>310</v>
      </c>
      <c r="J29" s="191" t="s">
        <v>162</v>
      </c>
      <c r="K29" s="173" t="s">
        <v>339</v>
      </c>
      <c r="L29" s="173" t="s">
        <v>259</v>
      </c>
      <c r="M29" s="106" t="s">
        <v>57</v>
      </c>
      <c r="N29" s="160">
        <v>42795</v>
      </c>
      <c r="O29" s="160">
        <v>42916</v>
      </c>
      <c r="P29" s="173" t="s">
        <v>260</v>
      </c>
      <c r="Q29" s="173" t="s">
        <v>88</v>
      </c>
      <c r="R29" s="108">
        <v>0.2</v>
      </c>
      <c r="S29" s="171"/>
      <c r="T29" s="108"/>
      <c r="U29" s="108">
        <v>0.25</v>
      </c>
      <c r="V29" s="108">
        <v>0.25</v>
      </c>
      <c r="W29" s="108">
        <v>0.25</v>
      </c>
      <c r="X29" s="171">
        <v>0.25</v>
      </c>
      <c r="Y29" s="108"/>
      <c r="Z29" s="108"/>
      <c r="AA29" s="171"/>
      <c r="AB29" s="108"/>
      <c r="AC29" s="108"/>
      <c r="AD29" s="171"/>
      <c r="AE29" s="193" t="s">
        <v>782</v>
      </c>
      <c r="AF29" s="171">
        <v>0</v>
      </c>
      <c r="AG29" s="171">
        <f>+'Mayo 2017'!AG29+'Junio 2017'!AF29+AF29</f>
        <v>0.44999999999999996</v>
      </c>
      <c r="AH29" s="125" t="s">
        <v>816</v>
      </c>
    </row>
    <row r="30" spans="2:34" ht="90" x14ac:dyDescent="0.25">
      <c r="B30" s="193" t="s">
        <v>40</v>
      </c>
      <c r="C30" s="193" t="s">
        <v>58</v>
      </c>
      <c r="D30" s="193" t="s">
        <v>42</v>
      </c>
      <c r="E30" s="106" t="s">
        <v>55</v>
      </c>
      <c r="F30" s="193" t="s">
        <v>58</v>
      </c>
      <c r="G30" s="193" t="s">
        <v>302</v>
      </c>
      <c r="H30" s="106" t="s">
        <v>309</v>
      </c>
      <c r="I30" s="106" t="s">
        <v>311</v>
      </c>
      <c r="J30" s="294" t="s">
        <v>163</v>
      </c>
      <c r="K30" s="173" t="s">
        <v>164</v>
      </c>
      <c r="L30" s="173" t="s">
        <v>261</v>
      </c>
      <c r="M30" s="106" t="s">
        <v>57</v>
      </c>
      <c r="N30" s="160">
        <v>42736</v>
      </c>
      <c r="O30" s="160">
        <v>43100</v>
      </c>
      <c r="P30" s="173" t="s">
        <v>262</v>
      </c>
      <c r="Q30" s="173" t="s">
        <v>88</v>
      </c>
      <c r="R30" s="108">
        <v>0</v>
      </c>
      <c r="S30" s="171">
        <v>0.08</v>
      </c>
      <c r="T30" s="108">
        <v>0.08</v>
      </c>
      <c r="U30" s="108">
        <v>0.08</v>
      </c>
      <c r="V30" s="108">
        <v>0.08</v>
      </c>
      <c r="W30" s="108">
        <v>0.08</v>
      </c>
      <c r="X30" s="171">
        <v>0.08</v>
      </c>
      <c r="Y30" s="108">
        <v>0.08</v>
      </c>
      <c r="Z30" s="108">
        <v>0.08</v>
      </c>
      <c r="AA30" s="171">
        <v>0.08</v>
      </c>
      <c r="AB30" s="108">
        <v>0.09</v>
      </c>
      <c r="AC30" s="108">
        <v>0.09</v>
      </c>
      <c r="AD30" s="171">
        <v>0.1</v>
      </c>
      <c r="AE30" s="193" t="s">
        <v>782</v>
      </c>
      <c r="AF30" s="171">
        <v>0.08</v>
      </c>
      <c r="AG30" s="171">
        <f>+'Mayo 2017'!AG30+'Junio 2017'!AF30+AF30</f>
        <v>0.56000000000000005</v>
      </c>
      <c r="AH30" s="125" t="s">
        <v>817</v>
      </c>
    </row>
    <row r="31" spans="2:34" ht="292.5" x14ac:dyDescent="0.25">
      <c r="B31" s="193" t="s">
        <v>40</v>
      </c>
      <c r="C31" s="193" t="s">
        <v>58</v>
      </c>
      <c r="D31" s="193" t="s">
        <v>42</v>
      </c>
      <c r="E31" s="106" t="s">
        <v>55</v>
      </c>
      <c r="F31" s="193" t="s">
        <v>58</v>
      </c>
      <c r="G31" s="193" t="s">
        <v>302</v>
      </c>
      <c r="H31" s="106" t="s">
        <v>309</v>
      </c>
      <c r="I31" s="106" t="s">
        <v>311</v>
      </c>
      <c r="J31" s="295"/>
      <c r="K31" s="173" t="s">
        <v>165</v>
      </c>
      <c r="L31" s="173" t="s">
        <v>263</v>
      </c>
      <c r="M31" s="106" t="s">
        <v>57</v>
      </c>
      <c r="N31" s="160">
        <v>42736</v>
      </c>
      <c r="O31" s="160">
        <v>43100</v>
      </c>
      <c r="P31" s="173" t="s">
        <v>260</v>
      </c>
      <c r="Q31" s="173" t="s">
        <v>88</v>
      </c>
      <c r="R31" s="108">
        <v>0.05</v>
      </c>
      <c r="S31" s="171">
        <v>0.08</v>
      </c>
      <c r="T31" s="108">
        <v>0.08</v>
      </c>
      <c r="U31" s="108">
        <v>0.08</v>
      </c>
      <c r="V31" s="108">
        <v>0.08</v>
      </c>
      <c r="W31" s="108">
        <v>0.08</v>
      </c>
      <c r="X31" s="171">
        <v>0.08</v>
      </c>
      <c r="Y31" s="108">
        <v>0.08</v>
      </c>
      <c r="Z31" s="108">
        <v>0.08</v>
      </c>
      <c r="AA31" s="171">
        <v>0.08</v>
      </c>
      <c r="AB31" s="108">
        <v>0.09</v>
      </c>
      <c r="AC31" s="108">
        <v>0.09</v>
      </c>
      <c r="AD31" s="171">
        <v>0.1</v>
      </c>
      <c r="AE31" s="193" t="s">
        <v>782</v>
      </c>
      <c r="AF31" s="171">
        <v>0.08</v>
      </c>
      <c r="AG31" s="171">
        <f>+'Mayo 2017'!AG31+'Junio 2017'!AF31+AF31</f>
        <v>0.56000000000000005</v>
      </c>
      <c r="AH31" s="137" t="s">
        <v>968</v>
      </c>
    </row>
    <row r="32" spans="2:34" ht="67.5" x14ac:dyDescent="0.25">
      <c r="B32" s="193" t="s">
        <v>40</v>
      </c>
      <c r="C32" s="106" t="s">
        <v>54</v>
      </c>
      <c r="D32" s="193" t="s">
        <v>42</v>
      </c>
      <c r="E32" s="193" t="s">
        <v>55</v>
      </c>
      <c r="F32" s="106" t="s">
        <v>56</v>
      </c>
      <c r="G32" s="193" t="s">
        <v>302</v>
      </c>
      <c r="H32" s="106" t="s">
        <v>309</v>
      </c>
      <c r="I32" s="106" t="s">
        <v>311</v>
      </c>
      <c r="J32" s="294" t="s">
        <v>326</v>
      </c>
      <c r="K32" s="173" t="s">
        <v>166</v>
      </c>
      <c r="L32" s="173" t="s">
        <v>264</v>
      </c>
      <c r="M32" s="106" t="s">
        <v>57</v>
      </c>
      <c r="N32" s="160">
        <v>42736</v>
      </c>
      <c r="O32" s="160">
        <v>43100</v>
      </c>
      <c r="P32" s="173" t="s">
        <v>260</v>
      </c>
      <c r="Q32" s="173" t="s">
        <v>265</v>
      </c>
      <c r="R32" s="108">
        <v>0.05</v>
      </c>
      <c r="S32" s="171">
        <v>0.08</v>
      </c>
      <c r="T32" s="108">
        <v>0.08</v>
      </c>
      <c r="U32" s="108">
        <v>0.08</v>
      </c>
      <c r="V32" s="108">
        <v>0.08</v>
      </c>
      <c r="W32" s="108">
        <v>0.08</v>
      </c>
      <c r="X32" s="171">
        <v>0.08</v>
      </c>
      <c r="Y32" s="108">
        <v>0.08</v>
      </c>
      <c r="Z32" s="108">
        <v>0.08</v>
      </c>
      <c r="AA32" s="171">
        <v>0.08</v>
      </c>
      <c r="AB32" s="108">
        <v>0.09</v>
      </c>
      <c r="AC32" s="108">
        <v>0.09</v>
      </c>
      <c r="AD32" s="171">
        <v>0.1</v>
      </c>
      <c r="AE32" s="193" t="s">
        <v>782</v>
      </c>
      <c r="AF32" s="171">
        <v>0.08</v>
      </c>
      <c r="AG32" s="171">
        <f>+'Mayo 2017'!AG32+'Junio 2017'!AF32+AF32</f>
        <v>0.56000000000000005</v>
      </c>
      <c r="AH32" s="137" t="s">
        <v>818</v>
      </c>
    </row>
    <row r="33" spans="2:34" ht="78.75" x14ac:dyDescent="0.25">
      <c r="B33" s="193" t="s">
        <v>59</v>
      </c>
      <c r="C33" s="106" t="s">
        <v>54</v>
      </c>
      <c r="D33" s="193" t="s">
        <v>42</v>
      </c>
      <c r="E33" s="193" t="s">
        <v>55</v>
      </c>
      <c r="F33" s="106" t="s">
        <v>56</v>
      </c>
      <c r="G33" s="193" t="s">
        <v>302</v>
      </c>
      <c r="H33" s="106" t="s">
        <v>309</v>
      </c>
      <c r="I33" s="106" t="s">
        <v>311</v>
      </c>
      <c r="J33" s="295"/>
      <c r="K33" s="173" t="s">
        <v>167</v>
      </c>
      <c r="L33" s="173" t="s">
        <v>266</v>
      </c>
      <c r="M33" s="106" t="s">
        <v>57</v>
      </c>
      <c r="N33" s="160">
        <v>42795</v>
      </c>
      <c r="O33" s="160">
        <v>43100</v>
      </c>
      <c r="P33" s="173" t="s">
        <v>260</v>
      </c>
      <c r="Q33" s="173" t="s">
        <v>267</v>
      </c>
      <c r="R33" s="108">
        <v>0.3</v>
      </c>
      <c r="S33" s="171"/>
      <c r="T33" s="108"/>
      <c r="U33" s="108">
        <v>0.1</v>
      </c>
      <c r="V33" s="108">
        <v>0.1</v>
      </c>
      <c r="W33" s="108">
        <v>0.1</v>
      </c>
      <c r="X33" s="171">
        <v>0.1</v>
      </c>
      <c r="Y33" s="108">
        <v>0.1</v>
      </c>
      <c r="Z33" s="108">
        <v>0.1</v>
      </c>
      <c r="AA33" s="171">
        <v>0.1</v>
      </c>
      <c r="AB33" s="108">
        <v>0.1</v>
      </c>
      <c r="AC33" s="108">
        <v>0.1</v>
      </c>
      <c r="AD33" s="171">
        <v>0.1</v>
      </c>
      <c r="AE33" s="193" t="s">
        <v>782</v>
      </c>
      <c r="AF33" s="171">
        <v>0.1</v>
      </c>
      <c r="AG33" s="171">
        <f>+'Mayo 2017'!AG33+'Junio 2017'!AF33+AF33</f>
        <v>0.38</v>
      </c>
      <c r="AH33" s="125" t="s">
        <v>819</v>
      </c>
    </row>
    <row r="34" spans="2:34" ht="90" x14ac:dyDescent="0.25">
      <c r="B34" s="193" t="s">
        <v>59</v>
      </c>
      <c r="C34" s="106" t="s">
        <v>54</v>
      </c>
      <c r="D34" s="193" t="s">
        <v>42</v>
      </c>
      <c r="E34" s="193" t="s">
        <v>55</v>
      </c>
      <c r="F34" s="193" t="s">
        <v>168</v>
      </c>
      <c r="G34" s="193" t="s">
        <v>302</v>
      </c>
      <c r="H34" s="106" t="s">
        <v>309</v>
      </c>
      <c r="I34" s="106" t="s">
        <v>311</v>
      </c>
      <c r="J34" s="306" t="s">
        <v>169</v>
      </c>
      <c r="K34" s="172" t="s">
        <v>170</v>
      </c>
      <c r="L34" s="172" t="s">
        <v>268</v>
      </c>
      <c r="M34" s="193" t="s">
        <v>57</v>
      </c>
      <c r="N34" s="160">
        <v>42736</v>
      </c>
      <c r="O34" s="160">
        <v>43100</v>
      </c>
      <c r="P34" s="173" t="s">
        <v>260</v>
      </c>
      <c r="Q34" s="172" t="s">
        <v>88</v>
      </c>
      <c r="R34" s="108">
        <v>0.3</v>
      </c>
      <c r="S34" s="171"/>
      <c r="T34" s="108">
        <v>0.09</v>
      </c>
      <c r="U34" s="108">
        <v>0.09</v>
      </c>
      <c r="V34" s="108">
        <v>0.09</v>
      </c>
      <c r="W34" s="108">
        <v>0.09</v>
      </c>
      <c r="X34" s="171">
        <v>0.09</v>
      </c>
      <c r="Y34" s="108">
        <v>0.09</v>
      </c>
      <c r="Z34" s="108">
        <v>0.09</v>
      </c>
      <c r="AA34" s="171">
        <v>0.09</v>
      </c>
      <c r="AB34" s="171">
        <v>0.09</v>
      </c>
      <c r="AC34" s="171">
        <v>0.09</v>
      </c>
      <c r="AD34" s="171">
        <v>0.1</v>
      </c>
      <c r="AE34" s="193" t="s">
        <v>782</v>
      </c>
      <c r="AF34" s="171">
        <v>0.09</v>
      </c>
      <c r="AG34" s="171">
        <f>+'Mayo 2017'!AG34+'Junio 2017'!AF34+AF34</f>
        <v>0.53999999999999992</v>
      </c>
      <c r="AH34" s="125" t="s">
        <v>820</v>
      </c>
    </row>
    <row r="35" spans="2:34" ht="67.5" x14ac:dyDescent="0.25">
      <c r="B35" s="193" t="s">
        <v>59</v>
      </c>
      <c r="C35" s="106" t="s">
        <v>54</v>
      </c>
      <c r="D35" s="193" t="s">
        <v>42</v>
      </c>
      <c r="E35" s="193" t="s">
        <v>55</v>
      </c>
      <c r="F35" s="193" t="s">
        <v>168</v>
      </c>
      <c r="G35" s="193" t="s">
        <v>302</v>
      </c>
      <c r="H35" s="106" t="s">
        <v>309</v>
      </c>
      <c r="I35" s="106" t="s">
        <v>311</v>
      </c>
      <c r="J35" s="307"/>
      <c r="K35" s="172" t="s">
        <v>171</v>
      </c>
      <c r="L35" s="172" t="s">
        <v>268</v>
      </c>
      <c r="M35" s="193" t="s">
        <v>57</v>
      </c>
      <c r="N35" s="160">
        <v>42736</v>
      </c>
      <c r="O35" s="160">
        <v>43100</v>
      </c>
      <c r="P35" s="173" t="s">
        <v>260</v>
      </c>
      <c r="Q35" s="172" t="s">
        <v>88</v>
      </c>
      <c r="R35" s="108">
        <v>0.1</v>
      </c>
      <c r="S35" s="171">
        <v>0.08</v>
      </c>
      <c r="T35" s="108">
        <v>0.08</v>
      </c>
      <c r="U35" s="108">
        <v>0.08</v>
      </c>
      <c r="V35" s="108">
        <v>0.08</v>
      </c>
      <c r="W35" s="108">
        <v>0.08</v>
      </c>
      <c r="X35" s="171">
        <v>0.08</v>
      </c>
      <c r="Y35" s="108">
        <v>0.08</v>
      </c>
      <c r="Z35" s="108">
        <v>0.08</v>
      </c>
      <c r="AA35" s="171">
        <v>0.08</v>
      </c>
      <c r="AB35" s="171">
        <v>0.09</v>
      </c>
      <c r="AC35" s="171">
        <v>0.09</v>
      </c>
      <c r="AD35" s="171">
        <v>0.1</v>
      </c>
      <c r="AE35" s="193" t="s">
        <v>782</v>
      </c>
      <c r="AF35" s="171">
        <v>0.08</v>
      </c>
      <c r="AG35" s="171">
        <f>+'Mayo 2017'!AG35+'Junio 2017'!AF35+AF35</f>
        <v>0.56000000000000005</v>
      </c>
      <c r="AH35" s="137" t="s">
        <v>821</v>
      </c>
    </row>
    <row r="36" spans="2:34" ht="67.5" x14ac:dyDescent="0.25">
      <c r="B36" s="193" t="s">
        <v>59</v>
      </c>
      <c r="C36" s="193" t="s">
        <v>60</v>
      </c>
      <c r="D36" s="193" t="s">
        <v>61</v>
      </c>
      <c r="E36" s="193" t="s">
        <v>62</v>
      </c>
      <c r="F36" s="193" t="s">
        <v>63</v>
      </c>
      <c r="G36" s="193" t="s">
        <v>302</v>
      </c>
      <c r="H36" s="106" t="s">
        <v>312</v>
      </c>
      <c r="I36" s="172" t="s">
        <v>312</v>
      </c>
      <c r="J36" s="306" t="s">
        <v>172</v>
      </c>
      <c r="K36" s="172" t="s">
        <v>173</v>
      </c>
      <c r="L36" s="172" t="s">
        <v>269</v>
      </c>
      <c r="M36" s="193" t="s">
        <v>57</v>
      </c>
      <c r="N36" s="160">
        <v>42736</v>
      </c>
      <c r="O36" s="160">
        <v>43100</v>
      </c>
      <c r="P36" s="173" t="s">
        <v>260</v>
      </c>
      <c r="Q36" s="172" t="s">
        <v>270</v>
      </c>
      <c r="R36" s="108">
        <v>0</v>
      </c>
      <c r="S36" s="171">
        <v>0.08</v>
      </c>
      <c r="T36" s="108">
        <v>0.08</v>
      </c>
      <c r="U36" s="108">
        <v>0.08</v>
      </c>
      <c r="V36" s="108">
        <v>0.08</v>
      </c>
      <c r="W36" s="108">
        <v>0.08</v>
      </c>
      <c r="X36" s="171">
        <v>0.08</v>
      </c>
      <c r="Y36" s="108">
        <v>0.08</v>
      </c>
      <c r="Z36" s="108">
        <v>0.08</v>
      </c>
      <c r="AA36" s="171">
        <v>0.08</v>
      </c>
      <c r="AB36" s="171">
        <v>0.09</v>
      </c>
      <c r="AC36" s="171">
        <v>0.09</v>
      </c>
      <c r="AD36" s="171">
        <v>0.1</v>
      </c>
      <c r="AE36" s="193" t="s">
        <v>782</v>
      </c>
      <c r="AF36" s="171">
        <v>0.08</v>
      </c>
      <c r="AG36" s="171">
        <f>+'Mayo 2017'!AG36+'Junio 2017'!AF36+AF36</f>
        <v>0.56000000000000005</v>
      </c>
      <c r="AH36" s="156" t="s">
        <v>822</v>
      </c>
    </row>
    <row r="37" spans="2:34" ht="112.5" x14ac:dyDescent="0.25">
      <c r="B37" s="193" t="s">
        <v>59</v>
      </c>
      <c r="C37" s="193" t="s">
        <v>60</v>
      </c>
      <c r="D37" s="193" t="s">
        <v>61</v>
      </c>
      <c r="E37" s="193" t="s">
        <v>62</v>
      </c>
      <c r="F37" s="193" t="s">
        <v>63</v>
      </c>
      <c r="G37" s="193" t="s">
        <v>302</v>
      </c>
      <c r="H37" s="106" t="s">
        <v>312</v>
      </c>
      <c r="I37" s="172" t="s">
        <v>312</v>
      </c>
      <c r="J37" s="308"/>
      <c r="K37" s="172" t="s">
        <v>171</v>
      </c>
      <c r="L37" s="172" t="s">
        <v>271</v>
      </c>
      <c r="M37" s="193" t="s">
        <v>57</v>
      </c>
      <c r="N37" s="160">
        <v>42736</v>
      </c>
      <c r="O37" s="160">
        <v>43100</v>
      </c>
      <c r="P37" s="173" t="s">
        <v>260</v>
      </c>
      <c r="Q37" s="172"/>
      <c r="R37" s="108">
        <v>1</v>
      </c>
      <c r="S37" s="171">
        <v>0.08</v>
      </c>
      <c r="T37" s="108">
        <v>0.08</v>
      </c>
      <c r="U37" s="108">
        <v>0.08</v>
      </c>
      <c r="V37" s="108">
        <v>0.08</v>
      </c>
      <c r="W37" s="108">
        <v>0.08</v>
      </c>
      <c r="X37" s="171">
        <v>0.08</v>
      </c>
      <c r="Y37" s="108">
        <v>0.08</v>
      </c>
      <c r="Z37" s="108">
        <v>0.08</v>
      </c>
      <c r="AA37" s="171">
        <v>0.08</v>
      </c>
      <c r="AB37" s="171">
        <v>0.09</v>
      </c>
      <c r="AC37" s="171">
        <v>0.09</v>
      </c>
      <c r="AD37" s="171">
        <v>0.1</v>
      </c>
      <c r="AE37" s="193" t="s">
        <v>782</v>
      </c>
      <c r="AF37" s="171">
        <v>0.08</v>
      </c>
      <c r="AG37" s="171">
        <f>+'Mayo 2017'!AG37+'Junio 2017'!AF37+AF37</f>
        <v>0.56000000000000005</v>
      </c>
      <c r="AH37" s="154" t="s">
        <v>823</v>
      </c>
    </row>
    <row r="38" spans="2:34" ht="180" customHeight="1" x14ac:dyDescent="0.25">
      <c r="B38" s="193" t="s">
        <v>59</v>
      </c>
      <c r="C38" s="193" t="s">
        <v>60</v>
      </c>
      <c r="D38" s="193" t="s">
        <v>61</v>
      </c>
      <c r="E38" s="193" t="s">
        <v>62</v>
      </c>
      <c r="F38" s="193" t="s">
        <v>63</v>
      </c>
      <c r="G38" s="193" t="s">
        <v>302</v>
      </c>
      <c r="H38" s="106" t="s">
        <v>312</v>
      </c>
      <c r="I38" s="172" t="s">
        <v>312</v>
      </c>
      <c r="J38" s="307"/>
      <c r="K38" s="172" t="s">
        <v>174</v>
      </c>
      <c r="L38" s="172" t="s">
        <v>272</v>
      </c>
      <c r="M38" s="193" t="s">
        <v>57</v>
      </c>
      <c r="N38" s="160">
        <v>42887</v>
      </c>
      <c r="O38" s="160">
        <v>43100</v>
      </c>
      <c r="P38" s="173" t="s">
        <v>260</v>
      </c>
      <c r="Q38" s="172"/>
      <c r="R38" s="108">
        <v>0</v>
      </c>
      <c r="S38" s="171"/>
      <c r="T38" s="108"/>
      <c r="U38" s="108"/>
      <c r="V38" s="108"/>
      <c r="W38" s="108"/>
      <c r="X38" s="171">
        <v>0.5</v>
      </c>
      <c r="Y38" s="108"/>
      <c r="Z38" s="108"/>
      <c r="AA38" s="171"/>
      <c r="AB38" s="171"/>
      <c r="AC38" s="171"/>
      <c r="AD38" s="171">
        <v>0.5</v>
      </c>
      <c r="AE38" s="193" t="s">
        <v>782</v>
      </c>
      <c r="AF38" s="171">
        <v>0</v>
      </c>
      <c r="AG38" s="171">
        <f>+'Mayo 2017'!AG38+'Junio 2017'!AF38+AF38</f>
        <v>0.24</v>
      </c>
      <c r="AH38" s="156" t="s">
        <v>824</v>
      </c>
    </row>
    <row r="39" spans="2:34" ht="281.25" x14ac:dyDescent="0.25">
      <c r="B39" s="193" t="s">
        <v>64</v>
      </c>
      <c r="C39" s="193" t="s">
        <v>65</v>
      </c>
      <c r="D39" s="193" t="s">
        <v>66</v>
      </c>
      <c r="E39" s="193" t="s">
        <v>67</v>
      </c>
      <c r="F39" s="193" t="s">
        <v>69</v>
      </c>
      <c r="G39" s="193" t="s">
        <v>313</v>
      </c>
      <c r="H39" s="193" t="s">
        <v>81</v>
      </c>
      <c r="I39" s="193" t="s">
        <v>315</v>
      </c>
      <c r="J39" s="193" t="s">
        <v>239</v>
      </c>
      <c r="K39" s="172" t="s">
        <v>240</v>
      </c>
      <c r="L39" s="172" t="s">
        <v>241</v>
      </c>
      <c r="M39" s="193" t="s">
        <v>49</v>
      </c>
      <c r="N39" s="160">
        <v>42740</v>
      </c>
      <c r="O39" s="160">
        <v>43100</v>
      </c>
      <c r="P39" s="172" t="s">
        <v>242</v>
      </c>
      <c r="Q39" s="172" t="s">
        <v>243</v>
      </c>
      <c r="R39" s="108">
        <v>0.02</v>
      </c>
      <c r="S39" s="171">
        <v>0.08</v>
      </c>
      <c r="T39" s="108">
        <v>0.08</v>
      </c>
      <c r="U39" s="108">
        <v>0.08</v>
      </c>
      <c r="V39" s="108">
        <v>0.09</v>
      </c>
      <c r="W39" s="108">
        <v>0.08</v>
      </c>
      <c r="X39" s="171">
        <v>0.08</v>
      </c>
      <c r="Y39" s="108">
        <v>0.08</v>
      </c>
      <c r="Z39" s="108">
        <v>0.09</v>
      </c>
      <c r="AA39" s="171">
        <v>0.08</v>
      </c>
      <c r="AB39" s="108">
        <v>0.09</v>
      </c>
      <c r="AC39" s="108">
        <v>0.08</v>
      </c>
      <c r="AD39" s="171">
        <v>0.09</v>
      </c>
      <c r="AE39" s="193" t="s">
        <v>782</v>
      </c>
      <c r="AF39" s="168">
        <v>0.02</v>
      </c>
      <c r="AG39" s="171">
        <f>+'Mayo 2017'!AG39+'Junio 2017'!AF39+AF39</f>
        <v>0.4572</v>
      </c>
      <c r="AH39" s="110" t="s">
        <v>838</v>
      </c>
    </row>
    <row r="40" spans="2:34" ht="213.75" x14ac:dyDescent="0.25">
      <c r="B40" s="193" t="s">
        <v>64</v>
      </c>
      <c r="C40" s="193" t="s">
        <v>65</v>
      </c>
      <c r="D40" s="193" t="s">
        <v>66</v>
      </c>
      <c r="E40" s="193" t="s">
        <v>67</v>
      </c>
      <c r="F40" s="193" t="s">
        <v>69</v>
      </c>
      <c r="G40" s="193" t="s">
        <v>313</v>
      </c>
      <c r="H40" s="193" t="s">
        <v>81</v>
      </c>
      <c r="I40" s="193" t="s">
        <v>315</v>
      </c>
      <c r="J40" s="106" t="s">
        <v>244</v>
      </c>
      <c r="K40" s="172" t="s">
        <v>245</v>
      </c>
      <c r="L40" s="172" t="s">
        <v>246</v>
      </c>
      <c r="M40" s="193" t="s">
        <v>49</v>
      </c>
      <c r="N40" s="160">
        <v>42740</v>
      </c>
      <c r="O40" s="160">
        <v>43100</v>
      </c>
      <c r="P40" s="172" t="s">
        <v>242</v>
      </c>
      <c r="Q40" s="172" t="s">
        <v>247</v>
      </c>
      <c r="R40" s="108">
        <v>0.03</v>
      </c>
      <c r="S40" s="171">
        <v>0.08</v>
      </c>
      <c r="T40" s="108">
        <v>0.08</v>
      </c>
      <c r="U40" s="108">
        <v>0.08</v>
      </c>
      <c r="V40" s="108">
        <v>0.09</v>
      </c>
      <c r="W40" s="108">
        <v>0.08</v>
      </c>
      <c r="X40" s="171">
        <v>0.08</v>
      </c>
      <c r="Y40" s="108">
        <v>0.08</v>
      </c>
      <c r="Z40" s="108">
        <v>0.09</v>
      </c>
      <c r="AA40" s="171">
        <v>0.08</v>
      </c>
      <c r="AB40" s="108">
        <v>0.09</v>
      </c>
      <c r="AC40" s="108">
        <v>0.08</v>
      </c>
      <c r="AD40" s="171">
        <v>0.09</v>
      </c>
      <c r="AE40" s="193" t="s">
        <v>782</v>
      </c>
      <c r="AF40" s="168">
        <v>5.2999999999999999E-2</v>
      </c>
      <c r="AG40" s="171">
        <f>+'Mayo 2017'!AG40+'Junio 2017'!AF40+AF40</f>
        <v>0.49819999999999998</v>
      </c>
      <c r="AH40" s="110" t="s">
        <v>835</v>
      </c>
    </row>
    <row r="41" spans="2:34" ht="360" x14ac:dyDescent="0.25">
      <c r="B41" s="193" t="s">
        <v>64</v>
      </c>
      <c r="C41" s="193" t="s">
        <v>65</v>
      </c>
      <c r="D41" s="193" t="s">
        <v>66</v>
      </c>
      <c r="E41" s="193" t="s">
        <v>67</v>
      </c>
      <c r="F41" s="193" t="s">
        <v>69</v>
      </c>
      <c r="G41" s="193" t="s">
        <v>313</v>
      </c>
      <c r="H41" s="193" t="s">
        <v>81</v>
      </c>
      <c r="I41" s="193" t="s">
        <v>315</v>
      </c>
      <c r="J41" s="193" t="s">
        <v>248</v>
      </c>
      <c r="K41" s="172" t="s">
        <v>249</v>
      </c>
      <c r="L41" s="172" t="s">
        <v>250</v>
      </c>
      <c r="M41" s="193" t="s">
        <v>49</v>
      </c>
      <c r="N41" s="160">
        <v>42740</v>
      </c>
      <c r="O41" s="160">
        <v>43100</v>
      </c>
      <c r="P41" s="172" t="s">
        <v>242</v>
      </c>
      <c r="Q41" s="172" t="s">
        <v>251</v>
      </c>
      <c r="R41" s="108">
        <v>0.02</v>
      </c>
      <c r="S41" s="171">
        <v>0.08</v>
      </c>
      <c r="T41" s="108">
        <v>0.08</v>
      </c>
      <c r="U41" s="108">
        <v>0.08</v>
      </c>
      <c r="V41" s="108">
        <v>0.09</v>
      </c>
      <c r="W41" s="108">
        <v>0.08</v>
      </c>
      <c r="X41" s="171">
        <v>0.08</v>
      </c>
      <c r="Y41" s="108">
        <v>0.08</v>
      </c>
      <c r="Z41" s="108">
        <v>0.09</v>
      </c>
      <c r="AA41" s="171">
        <v>0.08</v>
      </c>
      <c r="AB41" s="108">
        <v>0.09</v>
      </c>
      <c r="AC41" s="108">
        <v>0.08</v>
      </c>
      <c r="AD41" s="171">
        <v>0.09</v>
      </c>
      <c r="AE41" s="193" t="s">
        <v>782</v>
      </c>
      <c r="AF41" s="168">
        <v>3.5000000000000003E-2</v>
      </c>
      <c r="AG41" s="171">
        <f>+'Mayo 2017'!AG41+'Junio 2017'!AF41+AF41</f>
        <v>0.47860000000000003</v>
      </c>
      <c r="AH41" s="173" t="s">
        <v>836</v>
      </c>
    </row>
    <row r="42" spans="2:34" ht="292.5" x14ac:dyDescent="0.25">
      <c r="B42" s="193" t="s">
        <v>64</v>
      </c>
      <c r="C42" s="193" t="s">
        <v>65</v>
      </c>
      <c r="D42" s="193" t="s">
        <v>66</v>
      </c>
      <c r="E42" s="193" t="s">
        <v>67</v>
      </c>
      <c r="F42" s="193" t="s">
        <v>69</v>
      </c>
      <c r="G42" s="193" t="s">
        <v>313</v>
      </c>
      <c r="H42" s="193" t="s">
        <v>81</v>
      </c>
      <c r="I42" s="193" t="s">
        <v>315</v>
      </c>
      <c r="J42" s="193" t="s">
        <v>252</v>
      </c>
      <c r="K42" s="172" t="s">
        <v>253</v>
      </c>
      <c r="L42" s="172" t="s">
        <v>254</v>
      </c>
      <c r="M42" s="193" t="s">
        <v>49</v>
      </c>
      <c r="N42" s="160">
        <v>42740</v>
      </c>
      <c r="O42" s="160">
        <v>43100</v>
      </c>
      <c r="P42" s="172" t="s">
        <v>242</v>
      </c>
      <c r="Q42" s="172" t="s">
        <v>251</v>
      </c>
      <c r="R42" s="108">
        <v>0.02</v>
      </c>
      <c r="S42" s="171">
        <v>0.08</v>
      </c>
      <c r="T42" s="108">
        <v>0.08</v>
      </c>
      <c r="U42" s="108">
        <v>0.08</v>
      </c>
      <c r="V42" s="108">
        <v>0.09</v>
      </c>
      <c r="W42" s="108">
        <v>0.08</v>
      </c>
      <c r="X42" s="171">
        <v>0.08</v>
      </c>
      <c r="Y42" s="108">
        <v>0.08</v>
      </c>
      <c r="Z42" s="108">
        <v>0.09</v>
      </c>
      <c r="AA42" s="171">
        <v>0.08</v>
      </c>
      <c r="AB42" s="108">
        <v>0.09</v>
      </c>
      <c r="AC42" s="108">
        <v>0.08</v>
      </c>
      <c r="AD42" s="171">
        <v>0.09</v>
      </c>
      <c r="AE42" s="193" t="s">
        <v>782</v>
      </c>
      <c r="AF42" s="168">
        <v>0.02</v>
      </c>
      <c r="AG42" s="171">
        <f>+'Mayo 2017'!AG42+'Junio 2017'!AF42+AF42</f>
        <v>0.47720000000000001</v>
      </c>
      <c r="AH42" s="173" t="s">
        <v>837</v>
      </c>
    </row>
    <row r="43" spans="2:34" ht="45" x14ac:dyDescent="0.25">
      <c r="B43" s="193" t="s">
        <v>64</v>
      </c>
      <c r="C43" s="193" t="s">
        <v>65</v>
      </c>
      <c r="D43" s="193" t="s">
        <v>66</v>
      </c>
      <c r="E43" s="193" t="s">
        <v>67</v>
      </c>
      <c r="F43" s="193" t="s">
        <v>75</v>
      </c>
      <c r="G43" s="193" t="s">
        <v>314</v>
      </c>
      <c r="H43" s="193" t="s">
        <v>81</v>
      </c>
      <c r="I43" s="193" t="s">
        <v>316</v>
      </c>
      <c r="J43" s="306" t="s">
        <v>134</v>
      </c>
      <c r="K43" s="172" t="s">
        <v>273</v>
      </c>
      <c r="L43" s="172" t="s">
        <v>274</v>
      </c>
      <c r="M43" s="193" t="s">
        <v>70</v>
      </c>
      <c r="N43" s="122">
        <v>42887</v>
      </c>
      <c r="O43" s="122">
        <v>43100</v>
      </c>
      <c r="P43" s="172" t="s">
        <v>88</v>
      </c>
      <c r="Q43" s="172" t="s">
        <v>88</v>
      </c>
      <c r="R43" s="108">
        <v>0.02</v>
      </c>
      <c r="S43" s="171"/>
      <c r="T43" s="108"/>
      <c r="U43" s="108"/>
      <c r="V43" s="108"/>
      <c r="W43" s="108"/>
      <c r="X43" s="171">
        <v>0.3</v>
      </c>
      <c r="Y43" s="108">
        <v>0.3</v>
      </c>
      <c r="Z43" s="108"/>
      <c r="AA43" s="171">
        <v>0.1</v>
      </c>
      <c r="AB43" s="171">
        <v>0.1</v>
      </c>
      <c r="AC43" s="171">
        <v>0.1</v>
      </c>
      <c r="AD43" s="171">
        <v>0.1</v>
      </c>
      <c r="AE43" s="193" t="s">
        <v>782</v>
      </c>
      <c r="AF43" s="171">
        <v>0</v>
      </c>
      <c r="AG43" s="171">
        <f>+'Mayo 2017'!AG43+'Junio 2017'!AF43+AF43</f>
        <v>0</v>
      </c>
      <c r="AH43" s="173"/>
    </row>
    <row r="44" spans="2:34" ht="71.25" customHeight="1" x14ac:dyDescent="0.25">
      <c r="B44" s="193" t="s">
        <v>64</v>
      </c>
      <c r="C44" s="193" t="s">
        <v>65</v>
      </c>
      <c r="D44" s="193" t="s">
        <v>66</v>
      </c>
      <c r="E44" s="193" t="s">
        <v>67</v>
      </c>
      <c r="F44" s="193" t="s">
        <v>75</v>
      </c>
      <c r="G44" s="193" t="s">
        <v>314</v>
      </c>
      <c r="H44" s="193" t="s">
        <v>81</v>
      </c>
      <c r="I44" s="193" t="s">
        <v>316</v>
      </c>
      <c r="J44" s="309"/>
      <c r="K44" s="172" t="s">
        <v>275</v>
      </c>
      <c r="L44" s="172" t="s">
        <v>276</v>
      </c>
      <c r="M44" s="193" t="s">
        <v>70</v>
      </c>
      <c r="N44" s="122">
        <v>42736</v>
      </c>
      <c r="O44" s="122">
        <v>43100</v>
      </c>
      <c r="P44" s="172" t="s">
        <v>88</v>
      </c>
      <c r="Q44" s="172" t="s">
        <v>88</v>
      </c>
      <c r="R44" s="108">
        <v>0.03</v>
      </c>
      <c r="S44" s="171">
        <v>0.08</v>
      </c>
      <c r="T44" s="108">
        <v>0.08</v>
      </c>
      <c r="U44" s="108">
        <v>0.08</v>
      </c>
      <c r="V44" s="108">
        <v>0.08</v>
      </c>
      <c r="W44" s="108">
        <v>0.08</v>
      </c>
      <c r="X44" s="171">
        <v>0.08</v>
      </c>
      <c r="Y44" s="108">
        <v>0.08</v>
      </c>
      <c r="Z44" s="108">
        <v>0.08</v>
      </c>
      <c r="AA44" s="171">
        <v>0.08</v>
      </c>
      <c r="AB44" s="171">
        <v>0.08</v>
      </c>
      <c r="AC44" s="171">
        <v>0.08</v>
      </c>
      <c r="AD44" s="171">
        <v>0.12</v>
      </c>
      <c r="AE44" s="193" t="s">
        <v>782</v>
      </c>
      <c r="AF44" s="171">
        <v>0.08</v>
      </c>
      <c r="AG44" s="171">
        <f>+'Mayo 2017'!AG44+'Junio 2017'!AF44+AF44</f>
        <v>0.56000000000000005</v>
      </c>
      <c r="AH44" s="172" t="s">
        <v>803</v>
      </c>
    </row>
    <row r="45" spans="2:34" ht="45" x14ac:dyDescent="0.25">
      <c r="B45" s="193" t="s">
        <v>64</v>
      </c>
      <c r="C45" s="193" t="s">
        <v>65</v>
      </c>
      <c r="D45" s="193" t="s">
        <v>66</v>
      </c>
      <c r="E45" s="193" t="s">
        <v>67</v>
      </c>
      <c r="F45" s="193" t="s">
        <v>75</v>
      </c>
      <c r="G45" s="193" t="s">
        <v>314</v>
      </c>
      <c r="H45" s="193" t="s">
        <v>81</v>
      </c>
      <c r="I45" s="193" t="s">
        <v>316</v>
      </c>
      <c r="J45" s="309"/>
      <c r="K45" s="172" t="s">
        <v>277</v>
      </c>
      <c r="L45" s="172" t="s">
        <v>278</v>
      </c>
      <c r="M45" s="193" t="s">
        <v>70</v>
      </c>
      <c r="N45" s="122">
        <v>42826</v>
      </c>
      <c r="O45" s="122">
        <v>42855</v>
      </c>
      <c r="P45" s="172" t="s">
        <v>281</v>
      </c>
      <c r="Q45" s="172" t="s">
        <v>88</v>
      </c>
      <c r="R45" s="108">
        <v>0.02</v>
      </c>
      <c r="S45" s="171"/>
      <c r="T45" s="108"/>
      <c r="U45" s="108"/>
      <c r="V45" s="108">
        <v>1</v>
      </c>
      <c r="W45" s="108"/>
      <c r="X45" s="171"/>
      <c r="Y45" s="108"/>
      <c r="Z45" s="108"/>
      <c r="AA45" s="171"/>
      <c r="AB45" s="171"/>
      <c r="AC45" s="171"/>
      <c r="AD45" s="171"/>
      <c r="AE45" s="193" t="s">
        <v>782</v>
      </c>
      <c r="AF45" s="171">
        <v>0</v>
      </c>
      <c r="AG45" s="171">
        <f>+'Mayo 2017'!AG45+'Junio 2017'!AF45+AF45</f>
        <v>1</v>
      </c>
      <c r="AH45" s="173"/>
    </row>
    <row r="46" spans="2:34" ht="45" x14ac:dyDescent="0.25">
      <c r="B46" s="193" t="s">
        <v>64</v>
      </c>
      <c r="C46" s="193" t="s">
        <v>65</v>
      </c>
      <c r="D46" s="193" t="s">
        <v>66</v>
      </c>
      <c r="E46" s="193" t="s">
        <v>67</v>
      </c>
      <c r="F46" s="193" t="s">
        <v>75</v>
      </c>
      <c r="G46" s="193" t="s">
        <v>314</v>
      </c>
      <c r="H46" s="193" t="s">
        <v>81</v>
      </c>
      <c r="I46" s="193" t="s">
        <v>316</v>
      </c>
      <c r="J46" s="309"/>
      <c r="K46" s="172" t="s">
        <v>279</v>
      </c>
      <c r="L46" s="172" t="s">
        <v>280</v>
      </c>
      <c r="M46" s="193" t="s">
        <v>70</v>
      </c>
      <c r="N46" s="122">
        <v>42840</v>
      </c>
      <c r="O46" s="122">
        <v>43100</v>
      </c>
      <c r="P46" s="172" t="s">
        <v>71</v>
      </c>
      <c r="Q46" s="172" t="s">
        <v>88</v>
      </c>
      <c r="R46" s="108">
        <v>0.02</v>
      </c>
      <c r="S46" s="171"/>
      <c r="T46" s="108"/>
      <c r="U46" s="108"/>
      <c r="V46" s="108">
        <v>0.05</v>
      </c>
      <c r="W46" s="108">
        <v>0.05</v>
      </c>
      <c r="X46" s="171">
        <v>0.1</v>
      </c>
      <c r="Y46" s="108">
        <v>0.1</v>
      </c>
      <c r="Z46" s="108">
        <v>0.2</v>
      </c>
      <c r="AA46" s="171">
        <v>0.2</v>
      </c>
      <c r="AB46" s="108">
        <v>0.1</v>
      </c>
      <c r="AC46" s="108">
        <v>0.1</v>
      </c>
      <c r="AD46" s="171">
        <v>0.1</v>
      </c>
      <c r="AE46" s="193" t="s">
        <v>782</v>
      </c>
      <c r="AF46" s="171">
        <v>0</v>
      </c>
      <c r="AG46" s="171">
        <f>+'Mayo 2017'!AG46+'Junio 2017'!AF46+AF46</f>
        <v>0</v>
      </c>
      <c r="AH46" s="173"/>
    </row>
    <row r="47" spans="2:34" ht="45" x14ac:dyDescent="0.25">
      <c r="B47" s="193" t="s">
        <v>64</v>
      </c>
      <c r="C47" s="193" t="s">
        <v>65</v>
      </c>
      <c r="D47" s="193" t="s">
        <v>66</v>
      </c>
      <c r="E47" s="193" t="s">
        <v>67</v>
      </c>
      <c r="F47" s="193" t="s">
        <v>75</v>
      </c>
      <c r="G47" s="193" t="s">
        <v>314</v>
      </c>
      <c r="H47" s="193" t="s">
        <v>81</v>
      </c>
      <c r="I47" s="193" t="s">
        <v>316</v>
      </c>
      <c r="J47" s="309"/>
      <c r="K47" s="172" t="s">
        <v>282</v>
      </c>
      <c r="L47" s="172" t="s">
        <v>283</v>
      </c>
      <c r="M47" s="193" t="s">
        <v>70</v>
      </c>
      <c r="N47" s="122">
        <v>42887</v>
      </c>
      <c r="O47" s="122">
        <v>42977</v>
      </c>
      <c r="P47" s="172" t="s">
        <v>281</v>
      </c>
      <c r="Q47" s="172" t="s">
        <v>88</v>
      </c>
      <c r="R47" s="108">
        <v>0.02</v>
      </c>
      <c r="S47" s="171"/>
      <c r="T47" s="108"/>
      <c r="U47" s="108"/>
      <c r="V47" s="108"/>
      <c r="W47" s="108"/>
      <c r="X47" s="171">
        <v>0.2</v>
      </c>
      <c r="Y47" s="108">
        <v>0.3</v>
      </c>
      <c r="Z47" s="108">
        <v>0.5</v>
      </c>
      <c r="AA47" s="171"/>
      <c r="AB47" s="171"/>
      <c r="AC47" s="171"/>
      <c r="AD47" s="171"/>
      <c r="AE47" s="193" t="s">
        <v>782</v>
      </c>
      <c r="AF47" s="171">
        <v>0.3</v>
      </c>
      <c r="AG47" s="171">
        <f>+'Mayo 2017'!AG47+'Junio 2017'!AF47+AF47</f>
        <v>0.5</v>
      </c>
      <c r="AH47" s="173" t="s">
        <v>732</v>
      </c>
    </row>
    <row r="48" spans="2:34" ht="45" x14ac:dyDescent="0.25">
      <c r="B48" s="193" t="s">
        <v>64</v>
      </c>
      <c r="C48" s="193" t="s">
        <v>65</v>
      </c>
      <c r="D48" s="193" t="s">
        <v>66</v>
      </c>
      <c r="E48" s="193" t="s">
        <v>67</v>
      </c>
      <c r="F48" s="193" t="s">
        <v>75</v>
      </c>
      <c r="G48" s="193" t="s">
        <v>314</v>
      </c>
      <c r="H48" s="193" t="s">
        <v>81</v>
      </c>
      <c r="I48" s="193" t="s">
        <v>316</v>
      </c>
      <c r="J48" s="309"/>
      <c r="K48" s="172" t="s">
        <v>284</v>
      </c>
      <c r="L48" s="172" t="s">
        <v>276</v>
      </c>
      <c r="M48" s="193" t="s">
        <v>70</v>
      </c>
      <c r="N48" s="122">
        <v>42979</v>
      </c>
      <c r="O48" s="122">
        <v>43039</v>
      </c>
      <c r="P48" s="172" t="s">
        <v>88</v>
      </c>
      <c r="Q48" s="172" t="s">
        <v>88</v>
      </c>
      <c r="R48" s="108">
        <v>0.02</v>
      </c>
      <c r="S48" s="171"/>
      <c r="T48" s="108"/>
      <c r="U48" s="108"/>
      <c r="V48" s="108"/>
      <c r="W48" s="108"/>
      <c r="X48" s="171"/>
      <c r="Y48" s="108"/>
      <c r="Z48" s="108"/>
      <c r="AA48" s="171">
        <v>0.5</v>
      </c>
      <c r="AB48" s="171">
        <v>0.5</v>
      </c>
      <c r="AC48" s="171"/>
      <c r="AD48" s="171"/>
      <c r="AE48" s="193" t="s">
        <v>782</v>
      </c>
      <c r="AF48" s="171">
        <v>0</v>
      </c>
      <c r="AG48" s="171">
        <f>+'Mayo 2017'!AG48+'Junio 2017'!AF48+AF48</f>
        <v>0</v>
      </c>
      <c r="AH48" s="173"/>
    </row>
    <row r="49" spans="2:34" ht="45" x14ac:dyDescent="0.25">
      <c r="B49" s="193" t="s">
        <v>64</v>
      </c>
      <c r="C49" s="193" t="s">
        <v>65</v>
      </c>
      <c r="D49" s="193" t="s">
        <v>66</v>
      </c>
      <c r="E49" s="193" t="s">
        <v>67</v>
      </c>
      <c r="F49" s="193" t="s">
        <v>75</v>
      </c>
      <c r="G49" s="193" t="s">
        <v>314</v>
      </c>
      <c r="H49" s="193" t="s">
        <v>81</v>
      </c>
      <c r="I49" s="193" t="s">
        <v>316</v>
      </c>
      <c r="J49" s="309"/>
      <c r="K49" s="172" t="s">
        <v>285</v>
      </c>
      <c r="L49" s="172" t="s">
        <v>276</v>
      </c>
      <c r="M49" s="193" t="s">
        <v>70</v>
      </c>
      <c r="N49" s="122">
        <v>42917</v>
      </c>
      <c r="O49" s="122">
        <v>43039</v>
      </c>
      <c r="P49" s="172" t="s">
        <v>88</v>
      </c>
      <c r="Q49" s="172" t="s">
        <v>88</v>
      </c>
      <c r="R49" s="108">
        <v>0.02</v>
      </c>
      <c r="S49" s="171"/>
      <c r="T49" s="108"/>
      <c r="U49" s="108"/>
      <c r="V49" s="108"/>
      <c r="W49" s="108"/>
      <c r="X49" s="171"/>
      <c r="Y49" s="108">
        <v>0.25</v>
      </c>
      <c r="Z49" s="108">
        <v>0.25</v>
      </c>
      <c r="AA49" s="171">
        <v>0.25</v>
      </c>
      <c r="AB49" s="171">
        <v>0.25</v>
      </c>
      <c r="AC49" s="171"/>
      <c r="AD49" s="171"/>
      <c r="AE49" s="193" t="s">
        <v>782</v>
      </c>
      <c r="AF49" s="171">
        <v>0</v>
      </c>
      <c r="AG49" s="171">
        <f>+'Mayo 2017'!AG49+'Junio 2017'!AF49+AF49</f>
        <v>0</v>
      </c>
      <c r="AH49" s="173" t="s">
        <v>728</v>
      </c>
    </row>
    <row r="50" spans="2:34" ht="45" x14ac:dyDescent="0.25">
      <c r="B50" s="193" t="s">
        <v>64</v>
      </c>
      <c r="C50" s="193" t="s">
        <v>65</v>
      </c>
      <c r="D50" s="193" t="s">
        <v>66</v>
      </c>
      <c r="E50" s="193" t="s">
        <v>67</v>
      </c>
      <c r="F50" s="193" t="s">
        <v>75</v>
      </c>
      <c r="G50" s="193" t="s">
        <v>314</v>
      </c>
      <c r="H50" s="193" t="s">
        <v>81</v>
      </c>
      <c r="I50" s="193" t="s">
        <v>316</v>
      </c>
      <c r="J50" s="308" t="s">
        <v>135</v>
      </c>
      <c r="K50" s="172" t="s">
        <v>286</v>
      </c>
      <c r="L50" s="172" t="s">
        <v>276</v>
      </c>
      <c r="M50" s="193" t="s">
        <v>70</v>
      </c>
      <c r="N50" s="122">
        <v>42887</v>
      </c>
      <c r="O50" s="122">
        <v>42947</v>
      </c>
      <c r="P50" s="172" t="s">
        <v>88</v>
      </c>
      <c r="Q50" s="172" t="s">
        <v>88</v>
      </c>
      <c r="R50" s="108">
        <v>0.02</v>
      </c>
      <c r="S50" s="171"/>
      <c r="T50" s="108"/>
      <c r="U50" s="108"/>
      <c r="V50" s="108"/>
      <c r="W50" s="108"/>
      <c r="X50" s="171">
        <v>0.5</v>
      </c>
      <c r="Y50" s="108">
        <v>0.5</v>
      </c>
      <c r="Z50" s="108"/>
      <c r="AA50" s="171"/>
      <c r="AB50" s="108"/>
      <c r="AC50" s="108"/>
      <c r="AD50" s="171"/>
      <c r="AE50" s="193" t="s">
        <v>782</v>
      </c>
      <c r="AF50" s="171">
        <v>0.15</v>
      </c>
      <c r="AG50" s="171">
        <f>+'Mayo 2017'!AG50+'Junio 2017'!AF50+AF50</f>
        <v>0.65</v>
      </c>
      <c r="AH50" s="173" t="s">
        <v>804</v>
      </c>
    </row>
    <row r="51" spans="2:34" ht="45" x14ac:dyDescent="0.25">
      <c r="B51" s="193" t="s">
        <v>64</v>
      </c>
      <c r="C51" s="193" t="s">
        <v>65</v>
      </c>
      <c r="D51" s="193" t="s">
        <v>66</v>
      </c>
      <c r="E51" s="193" t="s">
        <v>67</v>
      </c>
      <c r="F51" s="193" t="s">
        <v>75</v>
      </c>
      <c r="G51" s="193" t="s">
        <v>314</v>
      </c>
      <c r="H51" s="193" t="s">
        <v>81</v>
      </c>
      <c r="I51" s="193" t="s">
        <v>316</v>
      </c>
      <c r="J51" s="309"/>
      <c r="K51" s="172" t="s">
        <v>287</v>
      </c>
      <c r="L51" s="172" t="s">
        <v>288</v>
      </c>
      <c r="M51" s="193" t="s">
        <v>70</v>
      </c>
      <c r="N51" s="122">
        <v>42767</v>
      </c>
      <c r="O51" s="122">
        <v>43100</v>
      </c>
      <c r="P51" s="172" t="s">
        <v>88</v>
      </c>
      <c r="Q51" s="172" t="s">
        <v>88</v>
      </c>
      <c r="R51" s="108">
        <v>0.02</v>
      </c>
      <c r="S51" s="171"/>
      <c r="T51" s="108">
        <v>0.09</v>
      </c>
      <c r="U51" s="108">
        <v>0.09</v>
      </c>
      <c r="V51" s="108">
        <v>0.09</v>
      </c>
      <c r="W51" s="108">
        <v>0.09</v>
      </c>
      <c r="X51" s="171">
        <v>0.09</v>
      </c>
      <c r="Y51" s="108">
        <v>0.09</v>
      </c>
      <c r="Z51" s="108">
        <v>0.09</v>
      </c>
      <c r="AA51" s="171">
        <v>0.09</v>
      </c>
      <c r="AB51" s="108">
        <v>0.09</v>
      </c>
      <c r="AC51" s="108">
        <v>0.09</v>
      </c>
      <c r="AD51" s="171">
        <v>0.1</v>
      </c>
      <c r="AE51" s="193" t="s">
        <v>782</v>
      </c>
      <c r="AF51" s="171">
        <v>0</v>
      </c>
      <c r="AG51" s="171">
        <f>+'Mayo 2017'!AG51+'Junio 2017'!AF51+AF51</f>
        <v>0.09</v>
      </c>
      <c r="AH51" s="173"/>
    </row>
    <row r="52" spans="2:34" ht="45" x14ac:dyDescent="0.25">
      <c r="B52" s="193" t="s">
        <v>64</v>
      </c>
      <c r="C52" s="193" t="s">
        <v>65</v>
      </c>
      <c r="D52" s="193" t="s">
        <v>66</v>
      </c>
      <c r="E52" s="193" t="s">
        <v>67</v>
      </c>
      <c r="F52" s="193" t="s">
        <v>75</v>
      </c>
      <c r="G52" s="193" t="s">
        <v>314</v>
      </c>
      <c r="H52" s="193" t="s">
        <v>81</v>
      </c>
      <c r="I52" s="193" t="s">
        <v>316</v>
      </c>
      <c r="J52" s="309"/>
      <c r="K52" s="172" t="s">
        <v>289</v>
      </c>
      <c r="L52" s="172" t="s">
        <v>276</v>
      </c>
      <c r="M52" s="193" t="s">
        <v>70</v>
      </c>
      <c r="N52" s="122">
        <v>42736</v>
      </c>
      <c r="O52" s="122">
        <v>43100</v>
      </c>
      <c r="P52" s="172" t="s">
        <v>88</v>
      </c>
      <c r="Q52" s="172" t="s">
        <v>88</v>
      </c>
      <c r="R52" s="108">
        <v>0.02</v>
      </c>
      <c r="S52" s="171">
        <v>0.08</v>
      </c>
      <c r="T52" s="108">
        <v>0.08</v>
      </c>
      <c r="U52" s="108">
        <v>0.08</v>
      </c>
      <c r="V52" s="108">
        <v>0.08</v>
      </c>
      <c r="W52" s="108">
        <v>0.08</v>
      </c>
      <c r="X52" s="171">
        <v>0.08</v>
      </c>
      <c r="Y52" s="108">
        <v>0.08</v>
      </c>
      <c r="Z52" s="108">
        <v>0.08</v>
      </c>
      <c r="AA52" s="171">
        <v>0.08</v>
      </c>
      <c r="AB52" s="108">
        <v>0.08</v>
      </c>
      <c r="AC52" s="108">
        <v>0.08</v>
      </c>
      <c r="AD52" s="171">
        <v>0.12</v>
      </c>
      <c r="AE52" s="193" t="s">
        <v>782</v>
      </c>
      <c r="AF52" s="171">
        <v>0.08</v>
      </c>
      <c r="AG52" s="171">
        <f>+'Mayo 2017'!AG52+'Junio 2017'!AF52+AF52</f>
        <v>0.56000000000000005</v>
      </c>
      <c r="AH52" s="173" t="s">
        <v>528</v>
      </c>
    </row>
    <row r="53" spans="2:34" ht="45" x14ac:dyDescent="0.25">
      <c r="B53" s="193" t="s">
        <v>64</v>
      </c>
      <c r="C53" s="193" t="s">
        <v>65</v>
      </c>
      <c r="D53" s="193" t="s">
        <v>66</v>
      </c>
      <c r="E53" s="193" t="s">
        <v>67</v>
      </c>
      <c r="F53" s="193" t="s">
        <v>75</v>
      </c>
      <c r="G53" s="193" t="s">
        <v>314</v>
      </c>
      <c r="H53" s="193" t="s">
        <v>81</v>
      </c>
      <c r="I53" s="193" t="s">
        <v>316</v>
      </c>
      <c r="J53" s="309"/>
      <c r="K53" s="172" t="s">
        <v>290</v>
      </c>
      <c r="L53" s="172" t="s">
        <v>291</v>
      </c>
      <c r="M53" s="193" t="s">
        <v>70</v>
      </c>
      <c r="N53" s="122">
        <v>42736</v>
      </c>
      <c r="O53" s="122">
        <v>43100</v>
      </c>
      <c r="P53" s="172" t="s">
        <v>88</v>
      </c>
      <c r="Q53" s="172" t="s">
        <v>88</v>
      </c>
      <c r="R53" s="108">
        <v>0.02</v>
      </c>
      <c r="S53" s="171">
        <v>0.3</v>
      </c>
      <c r="T53" s="108">
        <v>0.03</v>
      </c>
      <c r="U53" s="108">
        <v>0.03</v>
      </c>
      <c r="V53" s="108">
        <v>0.03</v>
      </c>
      <c r="W53" s="108">
        <v>0.4</v>
      </c>
      <c r="X53" s="171">
        <v>0.03</v>
      </c>
      <c r="Y53" s="108">
        <v>0.03</v>
      </c>
      <c r="Z53" s="108">
        <v>0.03</v>
      </c>
      <c r="AA53" s="171">
        <v>0.03</v>
      </c>
      <c r="AB53" s="108">
        <v>0.03</v>
      </c>
      <c r="AC53" s="108">
        <v>0.03</v>
      </c>
      <c r="AD53" s="171">
        <v>0.03</v>
      </c>
      <c r="AE53" s="193" t="s">
        <v>782</v>
      </c>
      <c r="AF53" s="171">
        <v>0.03</v>
      </c>
      <c r="AG53" s="171">
        <f>+'Mayo 2017'!AG53+'Junio 2017'!AF53+AF53</f>
        <v>0.85000000000000009</v>
      </c>
      <c r="AH53" s="173" t="s">
        <v>805</v>
      </c>
    </row>
    <row r="54" spans="2:34" ht="45" x14ac:dyDescent="0.25">
      <c r="B54" s="193" t="s">
        <v>64</v>
      </c>
      <c r="C54" s="193" t="s">
        <v>65</v>
      </c>
      <c r="D54" s="193" t="s">
        <v>66</v>
      </c>
      <c r="E54" s="193" t="s">
        <v>67</v>
      </c>
      <c r="F54" s="193" t="s">
        <v>75</v>
      </c>
      <c r="G54" s="193" t="s">
        <v>314</v>
      </c>
      <c r="H54" s="193" t="s">
        <v>81</v>
      </c>
      <c r="I54" s="193" t="s">
        <v>316</v>
      </c>
      <c r="J54" s="309"/>
      <c r="K54" s="172" t="s">
        <v>292</v>
      </c>
      <c r="L54" s="172" t="s">
        <v>293</v>
      </c>
      <c r="M54" s="193" t="s">
        <v>70</v>
      </c>
      <c r="N54" s="122">
        <v>42736</v>
      </c>
      <c r="O54" s="122">
        <v>42855</v>
      </c>
      <c r="P54" s="172" t="s">
        <v>88</v>
      </c>
      <c r="Q54" s="172" t="s">
        <v>88</v>
      </c>
      <c r="R54" s="108">
        <v>0.03</v>
      </c>
      <c r="S54" s="171">
        <v>0.25</v>
      </c>
      <c r="T54" s="108">
        <v>0.25</v>
      </c>
      <c r="U54" s="108">
        <v>0.25</v>
      </c>
      <c r="V54" s="108">
        <v>0.25</v>
      </c>
      <c r="W54" s="108"/>
      <c r="X54" s="171"/>
      <c r="Y54" s="108"/>
      <c r="Z54" s="108"/>
      <c r="AA54" s="171"/>
      <c r="AB54" s="108"/>
      <c r="AC54" s="108"/>
      <c r="AD54" s="171"/>
      <c r="AE54" s="193" t="s">
        <v>782</v>
      </c>
      <c r="AF54" s="171">
        <v>0</v>
      </c>
      <c r="AG54" s="171">
        <f>+'Mayo 2017'!AG54+'Junio 2017'!AF54+AF54</f>
        <v>1</v>
      </c>
      <c r="AH54" s="173"/>
    </row>
    <row r="55" spans="2:34" ht="45" x14ac:dyDescent="0.25">
      <c r="B55" s="193" t="s">
        <v>64</v>
      </c>
      <c r="C55" s="193" t="s">
        <v>65</v>
      </c>
      <c r="D55" s="193" t="s">
        <v>66</v>
      </c>
      <c r="E55" s="193" t="s">
        <v>67</v>
      </c>
      <c r="F55" s="193" t="s">
        <v>75</v>
      </c>
      <c r="G55" s="193" t="s">
        <v>314</v>
      </c>
      <c r="H55" s="193" t="s">
        <v>81</v>
      </c>
      <c r="I55" s="193" t="s">
        <v>316</v>
      </c>
      <c r="J55" s="309"/>
      <c r="K55" s="172" t="s">
        <v>294</v>
      </c>
      <c r="L55" s="172" t="s">
        <v>295</v>
      </c>
      <c r="M55" s="193" t="s">
        <v>70</v>
      </c>
      <c r="N55" s="122">
        <v>42736</v>
      </c>
      <c r="O55" s="122">
        <v>42794</v>
      </c>
      <c r="P55" s="172" t="s">
        <v>88</v>
      </c>
      <c r="Q55" s="172" t="s">
        <v>88</v>
      </c>
      <c r="R55" s="108">
        <v>0.02</v>
      </c>
      <c r="S55" s="171">
        <v>1</v>
      </c>
      <c r="T55" s="108"/>
      <c r="U55" s="108"/>
      <c r="V55" s="108"/>
      <c r="W55" s="108"/>
      <c r="X55" s="171"/>
      <c r="Y55" s="108"/>
      <c r="Z55" s="108"/>
      <c r="AA55" s="171"/>
      <c r="AB55" s="108"/>
      <c r="AC55" s="108"/>
      <c r="AD55" s="171"/>
      <c r="AE55" s="193" t="s">
        <v>782</v>
      </c>
      <c r="AF55" s="171">
        <v>0</v>
      </c>
      <c r="AG55" s="171">
        <f>+'Mayo 2017'!AG55+'Junio 2017'!AF55+AF55</f>
        <v>1</v>
      </c>
      <c r="AH55" s="173"/>
    </row>
    <row r="56" spans="2:34" ht="45" x14ac:dyDescent="0.25">
      <c r="B56" s="193" t="s">
        <v>64</v>
      </c>
      <c r="C56" s="193" t="s">
        <v>65</v>
      </c>
      <c r="D56" s="193" t="s">
        <v>66</v>
      </c>
      <c r="E56" s="193" t="s">
        <v>67</v>
      </c>
      <c r="F56" s="193" t="s">
        <v>75</v>
      </c>
      <c r="G56" s="193" t="s">
        <v>314</v>
      </c>
      <c r="H56" s="193" t="s">
        <v>81</v>
      </c>
      <c r="I56" s="193" t="s">
        <v>316</v>
      </c>
      <c r="J56" s="309"/>
      <c r="K56" s="172" t="s">
        <v>296</v>
      </c>
      <c r="L56" s="172" t="s">
        <v>295</v>
      </c>
      <c r="M56" s="193" t="s">
        <v>70</v>
      </c>
      <c r="N56" s="122">
        <v>42917</v>
      </c>
      <c r="O56" s="122">
        <v>42947</v>
      </c>
      <c r="P56" s="172" t="s">
        <v>88</v>
      </c>
      <c r="Q56" s="172" t="s">
        <v>88</v>
      </c>
      <c r="R56" s="108">
        <v>0.02</v>
      </c>
      <c r="S56" s="171"/>
      <c r="T56" s="108"/>
      <c r="U56" s="108"/>
      <c r="V56" s="108"/>
      <c r="W56" s="108"/>
      <c r="X56" s="171"/>
      <c r="Y56" s="108">
        <v>1</v>
      </c>
      <c r="Z56" s="108"/>
      <c r="AA56" s="171"/>
      <c r="AB56" s="108"/>
      <c r="AC56" s="108"/>
      <c r="AD56" s="171"/>
      <c r="AE56" s="193" t="s">
        <v>782</v>
      </c>
      <c r="AF56" s="171">
        <v>0</v>
      </c>
      <c r="AG56" s="171">
        <f>+'Mayo 2017'!AG56+'Junio 2017'!AF56+AF56</f>
        <v>0</v>
      </c>
      <c r="AH56" s="173"/>
    </row>
    <row r="57" spans="2:34" ht="45" x14ac:dyDescent="0.25">
      <c r="B57" s="193" t="s">
        <v>64</v>
      </c>
      <c r="C57" s="193" t="s">
        <v>65</v>
      </c>
      <c r="D57" s="193" t="s">
        <v>66</v>
      </c>
      <c r="E57" s="193" t="s">
        <v>67</v>
      </c>
      <c r="F57" s="193" t="s">
        <v>75</v>
      </c>
      <c r="G57" s="193" t="s">
        <v>314</v>
      </c>
      <c r="H57" s="193" t="s">
        <v>81</v>
      </c>
      <c r="I57" s="193" t="s">
        <v>316</v>
      </c>
      <c r="J57" s="309"/>
      <c r="K57" s="172" t="s">
        <v>297</v>
      </c>
      <c r="L57" s="172" t="s">
        <v>298</v>
      </c>
      <c r="M57" s="193" t="s">
        <v>70</v>
      </c>
      <c r="N57" s="122">
        <v>42948</v>
      </c>
      <c r="O57" s="122">
        <v>43039</v>
      </c>
      <c r="P57" s="172" t="s">
        <v>88</v>
      </c>
      <c r="Q57" s="172" t="s">
        <v>88</v>
      </c>
      <c r="R57" s="108">
        <v>0.02</v>
      </c>
      <c r="S57" s="171"/>
      <c r="T57" s="108"/>
      <c r="U57" s="108"/>
      <c r="V57" s="108"/>
      <c r="W57" s="108"/>
      <c r="X57" s="171"/>
      <c r="Y57" s="108"/>
      <c r="Z57" s="108">
        <v>0.75</v>
      </c>
      <c r="AA57" s="171"/>
      <c r="AB57" s="108">
        <v>0.25</v>
      </c>
      <c r="AC57" s="108"/>
      <c r="AD57" s="171"/>
      <c r="AE57" s="193" t="s">
        <v>782</v>
      </c>
      <c r="AF57" s="171">
        <v>0</v>
      </c>
      <c r="AG57" s="171">
        <f>+'Mayo 2017'!AG57+'Junio 2017'!AF57+AF57</f>
        <v>0</v>
      </c>
      <c r="AH57" s="173"/>
    </row>
    <row r="58" spans="2:34" ht="45" x14ac:dyDescent="0.25">
      <c r="B58" s="193" t="s">
        <v>64</v>
      </c>
      <c r="C58" s="193" t="s">
        <v>65</v>
      </c>
      <c r="D58" s="193" t="s">
        <v>66</v>
      </c>
      <c r="E58" s="193" t="s">
        <v>67</v>
      </c>
      <c r="F58" s="193" t="s">
        <v>75</v>
      </c>
      <c r="G58" s="193" t="s">
        <v>314</v>
      </c>
      <c r="H58" s="193" t="s">
        <v>81</v>
      </c>
      <c r="I58" s="193" t="s">
        <v>316</v>
      </c>
      <c r="J58" s="309"/>
      <c r="K58" s="172" t="s">
        <v>299</v>
      </c>
      <c r="L58" s="172" t="s">
        <v>276</v>
      </c>
      <c r="M58" s="193" t="s">
        <v>70</v>
      </c>
      <c r="N58" s="122">
        <v>42917</v>
      </c>
      <c r="O58" s="122">
        <v>43069</v>
      </c>
      <c r="P58" s="172" t="s">
        <v>53</v>
      </c>
      <c r="Q58" s="172" t="s">
        <v>88</v>
      </c>
      <c r="R58" s="108">
        <v>0.02</v>
      </c>
      <c r="S58" s="171"/>
      <c r="T58" s="108"/>
      <c r="U58" s="108"/>
      <c r="V58" s="108"/>
      <c r="W58" s="108"/>
      <c r="X58" s="171"/>
      <c r="Y58" s="108">
        <v>0.5</v>
      </c>
      <c r="Z58" s="108"/>
      <c r="AA58" s="171"/>
      <c r="AB58" s="108"/>
      <c r="AC58" s="108">
        <v>0.5</v>
      </c>
      <c r="AD58" s="171"/>
      <c r="AE58" s="193" t="s">
        <v>782</v>
      </c>
      <c r="AF58" s="171">
        <v>0</v>
      </c>
      <c r="AG58" s="171">
        <f>+'Mayo 2017'!AG58+'Junio 2017'!AF58+AF58</f>
        <v>0</v>
      </c>
      <c r="AH58" s="173"/>
    </row>
    <row r="59" spans="2:34" ht="110.25" customHeight="1" x14ac:dyDescent="0.25">
      <c r="B59" s="193" t="s">
        <v>64</v>
      </c>
      <c r="C59" s="193" t="s">
        <v>65</v>
      </c>
      <c r="D59" s="193" t="s">
        <v>66</v>
      </c>
      <c r="E59" s="193" t="s">
        <v>67</v>
      </c>
      <c r="F59" s="193" t="s">
        <v>75</v>
      </c>
      <c r="G59" s="193" t="s">
        <v>314</v>
      </c>
      <c r="H59" s="193" t="s">
        <v>81</v>
      </c>
      <c r="I59" s="193" t="s">
        <v>316</v>
      </c>
      <c r="J59" s="192" t="s">
        <v>136</v>
      </c>
      <c r="K59" s="172" t="s">
        <v>300</v>
      </c>
      <c r="L59" s="172" t="s">
        <v>301</v>
      </c>
      <c r="M59" s="193" t="s">
        <v>70</v>
      </c>
      <c r="N59" s="122">
        <v>42795</v>
      </c>
      <c r="O59" s="122">
        <v>43100</v>
      </c>
      <c r="P59" s="172" t="s">
        <v>88</v>
      </c>
      <c r="Q59" s="172" t="s">
        <v>88</v>
      </c>
      <c r="R59" s="108">
        <v>0.02</v>
      </c>
      <c r="S59" s="171"/>
      <c r="T59" s="108"/>
      <c r="U59" s="108">
        <v>0.25</v>
      </c>
      <c r="V59" s="108"/>
      <c r="W59" s="108"/>
      <c r="X59" s="195">
        <v>0.11</v>
      </c>
      <c r="Y59" s="134">
        <v>0.11</v>
      </c>
      <c r="Z59" s="134">
        <v>0.11</v>
      </c>
      <c r="AA59" s="195">
        <v>0.1</v>
      </c>
      <c r="AB59" s="134">
        <v>0.1</v>
      </c>
      <c r="AC59" s="134">
        <v>0.11</v>
      </c>
      <c r="AD59" s="195">
        <v>0.11</v>
      </c>
      <c r="AE59" s="193" t="s">
        <v>782</v>
      </c>
      <c r="AF59" s="171">
        <v>0.11</v>
      </c>
      <c r="AG59" s="171">
        <f>+'Mayo 2017'!AG59+'Junio 2017'!AF59+AF59</f>
        <v>0.47</v>
      </c>
      <c r="AH59" s="173" t="s">
        <v>806</v>
      </c>
    </row>
    <row r="60" spans="2:34" ht="135" x14ac:dyDescent="0.25">
      <c r="B60" s="193" t="s">
        <v>64</v>
      </c>
      <c r="C60" s="193" t="s">
        <v>65</v>
      </c>
      <c r="D60" s="193" t="s">
        <v>66</v>
      </c>
      <c r="E60" s="193" t="s">
        <v>67</v>
      </c>
      <c r="F60" s="193" t="s">
        <v>74</v>
      </c>
      <c r="G60" s="193" t="s">
        <v>314</v>
      </c>
      <c r="H60" s="193" t="s">
        <v>81</v>
      </c>
      <c r="I60" s="193" t="s">
        <v>319</v>
      </c>
      <c r="J60" s="193" t="s">
        <v>175</v>
      </c>
      <c r="K60" s="172" t="s">
        <v>406</v>
      </c>
      <c r="L60" s="172" t="s">
        <v>176</v>
      </c>
      <c r="M60" s="193" t="s">
        <v>53</v>
      </c>
      <c r="N60" s="122">
        <v>42857</v>
      </c>
      <c r="O60" s="122">
        <v>43100</v>
      </c>
      <c r="P60" s="172" t="s">
        <v>177</v>
      </c>
      <c r="Q60" s="172" t="s">
        <v>407</v>
      </c>
      <c r="R60" s="108">
        <v>0.02</v>
      </c>
      <c r="S60" s="171"/>
      <c r="T60" s="108"/>
      <c r="U60" s="108"/>
      <c r="V60" s="108"/>
      <c r="W60" s="108">
        <v>0.2</v>
      </c>
      <c r="X60" s="171"/>
      <c r="Y60" s="108">
        <v>0.2</v>
      </c>
      <c r="Z60" s="108"/>
      <c r="AA60" s="171">
        <v>0.2</v>
      </c>
      <c r="AB60" s="108"/>
      <c r="AC60" s="108">
        <v>0.2</v>
      </c>
      <c r="AD60" s="171">
        <v>0.2</v>
      </c>
      <c r="AE60" s="193" t="s">
        <v>782</v>
      </c>
      <c r="AF60" s="171">
        <v>0.2</v>
      </c>
      <c r="AG60" s="171">
        <f>+'Mayo 2017'!AG60+'Junio 2017'!AF60+AF60</f>
        <v>0.4</v>
      </c>
      <c r="AH60" s="145" t="s">
        <v>791</v>
      </c>
    </row>
    <row r="61" spans="2:34" ht="56.25" x14ac:dyDescent="0.25">
      <c r="B61" s="193" t="s">
        <v>64</v>
      </c>
      <c r="C61" s="193" t="s">
        <v>65</v>
      </c>
      <c r="D61" s="193" t="s">
        <v>66</v>
      </c>
      <c r="E61" s="193" t="s">
        <v>67</v>
      </c>
      <c r="F61" s="193" t="s">
        <v>68</v>
      </c>
      <c r="G61" s="193" t="s">
        <v>314</v>
      </c>
      <c r="H61" s="193" t="s">
        <v>81</v>
      </c>
      <c r="I61" s="193" t="s">
        <v>319</v>
      </c>
      <c r="J61" s="193" t="s">
        <v>178</v>
      </c>
      <c r="K61" s="172" t="s">
        <v>179</v>
      </c>
      <c r="L61" s="172" t="s">
        <v>408</v>
      </c>
      <c r="M61" s="193" t="s">
        <v>53</v>
      </c>
      <c r="N61" s="122">
        <v>42781</v>
      </c>
      <c r="O61" s="122">
        <v>43100</v>
      </c>
      <c r="P61" s="172" t="s">
        <v>177</v>
      </c>
      <c r="Q61" s="172" t="s">
        <v>180</v>
      </c>
      <c r="R61" s="108">
        <v>0.02</v>
      </c>
      <c r="S61" s="171"/>
      <c r="T61" s="108">
        <v>0.2</v>
      </c>
      <c r="U61" s="108"/>
      <c r="V61" s="108">
        <v>0.2</v>
      </c>
      <c r="W61" s="108"/>
      <c r="X61" s="171"/>
      <c r="Y61" s="108">
        <v>0.2</v>
      </c>
      <c r="Z61" s="108"/>
      <c r="AA61" s="171"/>
      <c r="AB61" s="108">
        <v>0.2</v>
      </c>
      <c r="AC61" s="108"/>
      <c r="AD61" s="171">
        <v>0.2</v>
      </c>
      <c r="AE61" s="193" t="s">
        <v>782</v>
      </c>
      <c r="AF61" s="171">
        <v>0.2</v>
      </c>
      <c r="AG61" s="171">
        <f>+'Mayo 2017'!AG61+'Junio 2017'!AF61+AF61</f>
        <v>0.60000000000000009</v>
      </c>
      <c r="AH61" s="145" t="s">
        <v>792</v>
      </c>
    </row>
    <row r="62" spans="2:34" ht="67.5" x14ac:dyDescent="0.25">
      <c r="B62" s="193" t="s">
        <v>64</v>
      </c>
      <c r="C62" s="193" t="s">
        <v>65</v>
      </c>
      <c r="D62" s="193" t="s">
        <v>66</v>
      </c>
      <c r="E62" s="193" t="s">
        <v>67</v>
      </c>
      <c r="F62" s="193" t="s">
        <v>68</v>
      </c>
      <c r="G62" s="193" t="s">
        <v>314</v>
      </c>
      <c r="H62" s="193" t="s">
        <v>81</v>
      </c>
      <c r="I62" s="193" t="s">
        <v>319</v>
      </c>
      <c r="J62" s="193" t="s">
        <v>181</v>
      </c>
      <c r="K62" s="172" t="s">
        <v>320</v>
      </c>
      <c r="L62" s="172" t="s">
        <v>408</v>
      </c>
      <c r="M62" s="193" t="s">
        <v>53</v>
      </c>
      <c r="N62" s="122">
        <v>42781</v>
      </c>
      <c r="O62" s="122">
        <v>43100</v>
      </c>
      <c r="P62" s="172" t="s">
        <v>177</v>
      </c>
      <c r="Q62" s="172" t="s">
        <v>180</v>
      </c>
      <c r="R62" s="108">
        <v>0.02</v>
      </c>
      <c r="S62" s="171"/>
      <c r="T62" s="108">
        <v>0.2</v>
      </c>
      <c r="U62" s="108"/>
      <c r="V62" s="108">
        <v>0.2</v>
      </c>
      <c r="W62" s="108"/>
      <c r="X62" s="171"/>
      <c r="Y62" s="108">
        <v>0.2</v>
      </c>
      <c r="Z62" s="108"/>
      <c r="AA62" s="171"/>
      <c r="AB62" s="108">
        <v>0.2</v>
      </c>
      <c r="AC62" s="108"/>
      <c r="AD62" s="171">
        <v>0.2</v>
      </c>
      <c r="AE62" s="193" t="s">
        <v>782</v>
      </c>
      <c r="AF62" s="171">
        <v>0.2</v>
      </c>
      <c r="AG62" s="171">
        <f>+'Mayo 2017'!AG62+'Junio 2017'!AF62+AF62</f>
        <v>0.60000000000000009</v>
      </c>
      <c r="AH62" s="145" t="s">
        <v>793</v>
      </c>
    </row>
    <row r="63" spans="2:34" ht="78.75" x14ac:dyDescent="0.25">
      <c r="B63" s="193" t="s">
        <v>64</v>
      </c>
      <c r="C63" s="193" t="s">
        <v>65</v>
      </c>
      <c r="D63" s="193" t="s">
        <v>66</v>
      </c>
      <c r="E63" s="193" t="s">
        <v>67</v>
      </c>
      <c r="F63" s="193" t="s">
        <v>74</v>
      </c>
      <c r="G63" s="193" t="s">
        <v>314</v>
      </c>
      <c r="H63" s="193" t="s">
        <v>81</v>
      </c>
      <c r="I63" s="193" t="s">
        <v>319</v>
      </c>
      <c r="J63" s="193" t="s">
        <v>182</v>
      </c>
      <c r="K63" s="172" t="s">
        <v>183</v>
      </c>
      <c r="L63" s="172" t="s">
        <v>409</v>
      </c>
      <c r="M63" s="193" t="s">
        <v>53</v>
      </c>
      <c r="N63" s="122">
        <v>42795</v>
      </c>
      <c r="O63" s="122">
        <v>42978</v>
      </c>
      <c r="P63" s="172" t="s">
        <v>71</v>
      </c>
      <c r="Q63" s="172" t="s">
        <v>180</v>
      </c>
      <c r="R63" s="108">
        <v>0.01</v>
      </c>
      <c r="S63" s="171"/>
      <c r="T63" s="108"/>
      <c r="U63" s="108">
        <v>0.2</v>
      </c>
      <c r="V63" s="108"/>
      <c r="W63" s="108">
        <v>0.3</v>
      </c>
      <c r="X63" s="171"/>
      <c r="Y63" s="108">
        <v>0.3</v>
      </c>
      <c r="Z63" s="108">
        <v>0.2</v>
      </c>
      <c r="AA63" s="171"/>
      <c r="AB63" s="108"/>
      <c r="AC63" s="108"/>
      <c r="AD63" s="171"/>
      <c r="AE63" s="193" t="s">
        <v>782</v>
      </c>
      <c r="AF63" s="171">
        <v>0.25</v>
      </c>
      <c r="AG63" s="171">
        <f>+'Mayo 2017'!AG63+'Junio 2017'!AF63+AF63</f>
        <v>0.8</v>
      </c>
      <c r="AH63" s="145" t="s">
        <v>794</v>
      </c>
    </row>
    <row r="64" spans="2:34" ht="112.5" x14ac:dyDescent="0.25">
      <c r="B64" s="193" t="s">
        <v>64</v>
      </c>
      <c r="C64" s="193" t="s">
        <v>65</v>
      </c>
      <c r="D64" s="193" t="s">
        <v>66</v>
      </c>
      <c r="E64" s="193" t="s">
        <v>67</v>
      </c>
      <c r="F64" s="193" t="s">
        <v>68</v>
      </c>
      <c r="G64" s="193" t="s">
        <v>314</v>
      </c>
      <c r="H64" s="193" t="s">
        <v>81</v>
      </c>
      <c r="I64" s="193" t="s">
        <v>321</v>
      </c>
      <c r="J64" s="106" t="s">
        <v>184</v>
      </c>
      <c r="K64" s="172" t="s">
        <v>185</v>
      </c>
      <c r="L64" s="172" t="s">
        <v>186</v>
      </c>
      <c r="M64" s="193" t="s">
        <v>53</v>
      </c>
      <c r="N64" s="122">
        <v>42857</v>
      </c>
      <c r="O64" s="122">
        <v>43100</v>
      </c>
      <c r="P64" s="172" t="s">
        <v>88</v>
      </c>
      <c r="Q64" s="172" t="s">
        <v>88</v>
      </c>
      <c r="R64" s="108">
        <v>0.01</v>
      </c>
      <c r="S64" s="171"/>
      <c r="T64" s="108"/>
      <c r="U64" s="108">
        <v>0.1</v>
      </c>
      <c r="V64" s="108">
        <v>0.1</v>
      </c>
      <c r="W64" s="108">
        <v>0.1</v>
      </c>
      <c r="X64" s="171">
        <v>0.1</v>
      </c>
      <c r="Y64" s="108">
        <v>0.1</v>
      </c>
      <c r="Z64" s="108">
        <v>0.1</v>
      </c>
      <c r="AA64" s="171">
        <v>0.1</v>
      </c>
      <c r="AB64" s="108">
        <v>0.1</v>
      </c>
      <c r="AC64" s="108">
        <v>0.1</v>
      </c>
      <c r="AD64" s="171">
        <v>0.1</v>
      </c>
      <c r="AE64" s="193" t="s">
        <v>782</v>
      </c>
      <c r="AF64" s="171">
        <v>0.09</v>
      </c>
      <c r="AG64" s="171">
        <f>+'Mayo 2017'!AG64+'Junio 2017'!AF64+AF64</f>
        <v>0.5</v>
      </c>
      <c r="AH64" s="196" t="s">
        <v>795</v>
      </c>
    </row>
    <row r="65" spans="2:34" ht="56.25" x14ac:dyDescent="0.25">
      <c r="B65" s="193" t="s">
        <v>64</v>
      </c>
      <c r="C65" s="193" t="s">
        <v>65</v>
      </c>
      <c r="D65" s="193" t="s">
        <v>66</v>
      </c>
      <c r="E65" s="193" t="s">
        <v>67</v>
      </c>
      <c r="F65" s="193" t="s">
        <v>68</v>
      </c>
      <c r="G65" s="193" t="s">
        <v>314</v>
      </c>
      <c r="H65" s="193" t="s">
        <v>81</v>
      </c>
      <c r="I65" s="193" t="s">
        <v>321</v>
      </c>
      <c r="J65" s="106" t="s">
        <v>184</v>
      </c>
      <c r="K65" s="172" t="s">
        <v>187</v>
      </c>
      <c r="L65" s="172" t="s">
        <v>188</v>
      </c>
      <c r="M65" s="193" t="s">
        <v>53</v>
      </c>
      <c r="N65" s="122">
        <v>42857</v>
      </c>
      <c r="O65" s="122">
        <v>43100</v>
      </c>
      <c r="P65" s="172" t="s">
        <v>189</v>
      </c>
      <c r="Q65" s="172" t="s">
        <v>88</v>
      </c>
      <c r="R65" s="108">
        <v>0.01</v>
      </c>
      <c r="S65" s="171"/>
      <c r="T65" s="108"/>
      <c r="U65" s="108"/>
      <c r="V65" s="108"/>
      <c r="W65" s="108">
        <v>0.05</v>
      </c>
      <c r="X65" s="171">
        <v>0.08</v>
      </c>
      <c r="Y65" s="108">
        <v>0.1</v>
      </c>
      <c r="Z65" s="108">
        <v>0.14299999999999999</v>
      </c>
      <c r="AA65" s="171">
        <v>0.14599999999999999</v>
      </c>
      <c r="AB65" s="108">
        <v>0.183</v>
      </c>
      <c r="AC65" s="108">
        <v>0.193</v>
      </c>
      <c r="AD65" s="171">
        <v>0.1</v>
      </c>
      <c r="AE65" s="193" t="s">
        <v>782</v>
      </c>
      <c r="AF65" s="171">
        <v>0.06</v>
      </c>
      <c r="AG65" s="171">
        <f>+'Mayo 2017'!AG65+'Junio 2017'!AF65+AF65</f>
        <v>0.4</v>
      </c>
      <c r="AH65" s="162" t="s">
        <v>796</v>
      </c>
    </row>
    <row r="66" spans="2:34" ht="45" x14ac:dyDescent="0.25">
      <c r="B66" s="193" t="s">
        <v>64</v>
      </c>
      <c r="C66" s="193" t="s">
        <v>65</v>
      </c>
      <c r="D66" s="193" t="s">
        <v>66</v>
      </c>
      <c r="E66" s="193" t="s">
        <v>67</v>
      </c>
      <c r="F66" s="193" t="s">
        <v>68</v>
      </c>
      <c r="G66" s="193" t="s">
        <v>314</v>
      </c>
      <c r="H66" s="193" t="s">
        <v>81</v>
      </c>
      <c r="I66" s="193" t="s">
        <v>321</v>
      </c>
      <c r="J66" s="106" t="s">
        <v>190</v>
      </c>
      <c r="K66" s="172" t="s">
        <v>191</v>
      </c>
      <c r="L66" s="172" t="s">
        <v>192</v>
      </c>
      <c r="M66" s="193" t="s">
        <v>53</v>
      </c>
      <c r="N66" s="122">
        <v>42795</v>
      </c>
      <c r="O66" s="122">
        <v>42978</v>
      </c>
      <c r="P66" s="172" t="s">
        <v>88</v>
      </c>
      <c r="Q66" s="172" t="s">
        <v>88</v>
      </c>
      <c r="R66" s="108">
        <v>0.01</v>
      </c>
      <c r="S66" s="171"/>
      <c r="T66" s="108"/>
      <c r="U66" s="108">
        <v>0.05</v>
      </c>
      <c r="V66" s="108">
        <v>0.19</v>
      </c>
      <c r="W66" s="108"/>
      <c r="X66" s="171">
        <v>0.19</v>
      </c>
      <c r="Y66" s="108">
        <v>0.19</v>
      </c>
      <c r="Z66" s="108">
        <v>0.19</v>
      </c>
      <c r="AA66" s="171"/>
      <c r="AB66" s="108"/>
      <c r="AC66" s="108"/>
      <c r="AD66" s="171"/>
      <c r="AE66" s="193" t="s">
        <v>782</v>
      </c>
      <c r="AF66" s="171">
        <v>0</v>
      </c>
      <c r="AG66" s="171">
        <f>+'Mayo 2017'!AG66+'Junio 2017'!AF66+AF66</f>
        <v>1</v>
      </c>
      <c r="AH66" s="163" t="s">
        <v>797</v>
      </c>
    </row>
    <row r="67" spans="2:34" ht="45" x14ac:dyDescent="0.25">
      <c r="B67" s="193" t="s">
        <v>64</v>
      </c>
      <c r="C67" s="193" t="s">
        <v>65</v>
      </c>
      <c r="D67" s="193" t="s">
        <v>66</v>
      </c>
      <c r="E67" s="193" t="s">
        <v>67</v>
      </c>
      <c r="F67" s="193" t="s">
        <v>72</v>
      </c>
      <c r="G67" s="193" t="s">
        <v>314</v>
      </c>
      <c r="H67" s="193" t="s">
        <v>81</v>
      </c>
      <c r="I67" s="193" t="s">
        <v>316</v>
      </c>
      <c r="J67" s="106" t="s">
        <v>193</v>
      </c>
      <c r="K67" s="172" t="s">
        <v>194</v>
      </c>
      <c r="L67" s="172" t="s">
        <v>195</v>
      </c>
      <c r="M67" s="193" t="s">
        <v>53</v>
      </c>
      <c r="N67" s="122">
        <v>42758</v>
      </c>
      <c r="O67" s="122">
        <v>42825</v>
      </c>
      <c r="P67" s="172" t="s">
        <v>177</v>
      </c>
      <c r="Q67" s="172" t="s">
        <v>88</v>
      </c>
      <c r="R67" s="108">
        <v>0.03</v>
      </c>
      <c r="S67" s="171">
        <v>0.15</v>
      </c>
      <c r="T67" s="108">
        <v>0.45</v>
      </c>
      <c r="U67" s="108">
        <v>0.4</v>
      </c>
      <c r="V67" s="108"/>
      <c r="W67" s="108"/>
      <c r="X67" s="171"/>
      <c r="Y67" s="108"/>
      <c r="Z67" s="108"/>
      <c r="AA67" s="171"/>
      <c r="AB67" s="108"/>
      <c r="AC67" s="108"/>
      <c r="AD67" s="171"/>
      <c r="AE67" s="193" t="s">
        <v>782</v>
      </c>
      <c r="AF67" s="171">
        <v>0</v>
      </c>
      <c r="AG67" s="171">
        <f>+'Mayo 2017'!AG67+'Junio 2017'!AF67+AF67</f>
        <v>1</v>
      </c>
      <c r="AH67" s="164" t="s">
        <v>798</v>
      </c>
    </row>
    <row r="68" spans="2:34" ht="45" x14ac:dyDescent="0.25">
      <c r="B68" s="193" t="s">
        <v>64</v>
      </c>
      <c r="C68" s="193" t="s">
        <v>65</v>
      </c>
      <c r="D68" s="193" t="s">
        <v>66</v>
      </c>
      <c r="E68" s="193" t="s">
        <v>67</v>
      </c>
      <c r="F68" s="193" t="s">
        <v>72</v>
      </c>
      <c r="G68" s="193" t="s">
        <v>314</v>
      </c>
      <c r="H68" s="193" t="s">
        <v>81</v>
      </c>
      <c r="I68" s="193" t="s">
        <v>316</v>
      </c>
      <c r="J68" s="106" t="s">
        <v>196</v>
      </c>
      <c r="K68" s="172" t="s">
        <v>197</v>
      </c>
      <c r="L68" s="172" t="s">
        <v>198</v>
      </c>
      <c r="M68" s="193" t="s">
        <v>53</v>
      </c>
      <c r="N68" s="122">
        <v>42826</v>
      </c>
      <c r="O68" s="122">
        <v>43100</v>
      </c>
      <c r="P68" s="172" t="s">
        <v>199</v>
      </c>
      <c r="Q68" s="172" t="s">
        <v>88</v>
      </c>
      <c r="R68" s="108">
        <v>0.03</v>
      </c>
      <c r="S68" s="171"/>
      <c r="T68" s="108"/>
      <c r="U68" s="108"/>
      <c r="V68" s="108">
        <v>0.05</v>
      </c>
      <c r="W68" s="108">
        <v>0.08</v>
      </c>
      <c r="X68" s="171">
        <v>0.12</v>
      </c>
      <c r="Y68" s="108">
        <v>0.12</v>
      </c>
      <c r="Z68" s="108">
        <v>0.12</v>
      </c>
      <c r="AA68" s="171">
        <v>0.12</v>
      </c>
      <c r="AB68" s="108">
        <v>0.13</v>
      </c>
      <c r="AC68" s="108">
        <v>0.14000000000000001</v>
      </c>
      <c r="AD68" s="171">
        <v>0.12</v>
      </c>
      <c r="AE68" s="193" t="s">
        <v>782</v>
      </c>
      <c r="AF68" s="171">
        <v>0.12</v>
      </c>
      <c r="AG68" s="171">
        <f>+'Mayo 2017'!AG68+'Junio 2017'!AF68+AF68</f>
        <v>0.37</v>
      </c>
      <c r="AH68" s="145" t="s">
        <v>799</v>
      </c>
    </row>
    <row r="69" spans="2:34" ht="45" x14ac:dyDescent="0.25">
      <c r="B69" s="193" t="s">
        <v>64</v>
      </c>
      <c r="C69" s="193" t="s">
        <v>65</v>
      </c>
      <c r="D69" s="193" t="s">
        <v>66</v>
      </c>
      <c r="E69" s="193" t="s">
        <v>67</v>
      </c>
      <c r="F69" s="193" t="s">
        <v>68</v>
      </c>
      <c r="G69" s="193" t="s">
        <v>314</v>
      </c>
      <c r="H69" s="193" t="s">
        <v>81</v>
      </c>
      <c r="I69" s="193" t="s">
        <v>316</v>
      </c>
      <c r="J69" s="106" t="s">
        <v>196</v>
      </c>
      <c r="K69" s="173" t="s">
        <v>708</v>
      </c>
      <c r="L69" s="172" t="s">
        <v>201</v>
      </c>
      <c r="M69" s="193" t="s">
        <v>53</v>
      </c>
      <c r="N69" s="122">
        <v>42795</v>
      </c>
      <c r="O69" s="122">
        <v>43069</v>
      </c>
      <c r="P69" s="172" t="s">
        <v>88</v>
      </c>
      <c r="Q69" s="172"/>
      <c r="R69" s="108">
        <v>0.01</v>
      </c>
      <c r="S69" s="171"/>
      <c r="T69" s="108"/>
      <c r="U69" s="108">
        <v>0.05</v>
      </c>
      <c r="V69" s="108">
        <v>0.06</v>
      </c>
      <c r="W69" s="108">
        <v>0.08</v>
      </c>
      <c r="X69" s="171">
        <v>0.12</v>
      </c>
      <c r="Y69" s="108"/>
      <c r="Z69" s="108">
        <v>0.12</v>
      </c>
      <c r="AA69" s="171">
        <v>0.15</v>
      </c>
      <c r="AB69" s="108">
        <v>0.17</v>
      </c>
      <c r="AC69" s="108">
        <v>0.25</v>
      </c>
      <c r="AD69" s="171"/>
      <c r="AE69" s="193" t="s">
        <v>782</v>
      </c>
      <c r="AF69" s="171">
        <v>0</v>
      </c>
      <c r="AG69" s="171">
        <f>+'Mayo 2017'!AG69+'Junio 2017'!AF69+AF69</f>
        <v>0.31</v>
      </c>
      <c r="AH69" s="145" t="s">
        <v>800</v>
      </c>
    </row>
    <row r="70" spans="2:34" ht="45" x14ac:dyDescent="0.25">
      <c r="B70" s="193" t="s">
        <v>64</v>
      </c>
      <c r="C70" s="193" t="s">
        <v>65</v>
      </c>
      <c r="D70" s="193" t="s">
        <v>66</v>
      </c>
      <c r="E70" s="193" t="s">
        <v>67</v>
      </c>
      <c r="F70" s="193" t="s">
        <v>74</v>
      </c>
      <c r="G70" s="193" t="s">
        <v>314</v>
      </c>
      <c r="H70" s="193" t="s">
        <v>81</v>
      </c>
      <c r="I70" s="193" t="s">
        <v>316</v>
      </c>
      <c r="J70" s="106" t="s">
        <v>202</v>
      </c>
      <c r="K70" s="172" t="s">
        <v>203</v>
      </c>
      <c r="L70" s="172" t="s">
        <v>204</v>
      </c>
      <c r="M70" s="193" t="s">
        <v>53</v>
      </c>
      <c r="N70" s="122">
        <v>42826</v>
      </c>
      <c r="O70" s="122">
        <v>43100</v>
      </c>
      <c r="P70" s="172" t="s">
        <v>189</v>
      </c>
      <c r="Q70" s="172" t="s">
        <v>88</v>
      </c>
      <c r="R70" s="108">
        <v>0.01</v>
      </c>
      <c r="S70" s="171"/>
      <c r="T70" s="108"/>
      <c r="U70" s="108"/>
      <c r="V70" s="108">
        <v>0.11</v>
      </c>
      <c r="W70" s="108">
        <v>0.11</v>
      </c>
      <c r="X70" s="171">
        <v>0.11</v>
      </c>
      <c r="Y70" s="108">
        <v>0.11</v>
      </c>
      <c r="Z70" s="108">
        <v>0.11</v>
      </c>
      <c r="AA70" s="171">
        <v>0.11</v>
      </c>
      <c r="AB70" s="108">
        <v>0.11</v>
      </c>
      <c r="AC70" s="108">
        <v>0.11</v>
      </c>
      <c r="AD70" s="171">
        <v>0.12</v>
      </c>
      <c r="AE70" s="193" t="s">
        <v>782</v>
      </c>
      <c r="AF70" s="197">
        <v>0.05</v>
      </c>
      <c r="AG70" s="171">
        <f>+'Mayo 2017'!AG70+'Junio 2017'!AF70+AF70</f>
        <v>0.44</v>
      </c>
      <c r="AH70" s="197" t="s">
        <v>801</v>
      </c>
    </row>
    <row r="71" spans="2:34" ht="45" x14ac:dyDescent="0.25">
      <c r="B71" s="193" t="s">
        <v>64</v>
      </c>
      <c r="C71" s="193" t="s">
        <v>65</v>
      </c>
      <c r="D71" s="193" t="s">
        <v>66</v>
      </c>
      <c r="E71" s="193" t="s">
        <v>67</v>
      </c>
      <c r="F71" s="193" t="s">
        <v>74</v>
      </c>
      <c r="G71" s="193" t="s">
        <v>314</v>
      </c>
      <c r="H71" s="193" t="s">
        <v>81</v>
      </c>
      <c r="I71" s="193" t="s">
        <v>316</v>
      </c>
      <c r="J71" s="106" t="s">
        <v>202</v>
      </c>
      <c r="K71" s="172" t="s">
        <v>205</v>
      </c>
      <c r="L71" s="172" t="s">
        <v>201</v>
      </c>
      <c r="M71" s="193" t="s">
        <v>53</v>
      </c>
      <c r="N71" s="122">
        <v>42826</v>
      </c>
      <c r="O71" s="122">
        <v>42916</v>
      </c>
      <c r="P71" s="172"/>
      <c r="Q71" s="172"/>
      <c r="R71" s="108">
        <v>0.03</v>
      </c>
      <c r="S71" s="171"/>
      <c r="T71" s="108"/>
      <c r="U71" s="108"/>
      <c r="V71" s="108">
        <v>0.3</v>
      </c>
      <c r="W71" s="108">
        <v>0.3</v>
      </c>
      <c r="X71" s="171">
        <v>0.4</v>
      </c>
      <c r="Y71" s="108"/>
      <c r="Z71" s="108"/>
      <c r="AA71" s="171"/>
      <c r="AB71" s="108"/>
      <c r="AC71" s="108"/>
      <c r="AD71" s="171"/>
      <c r="AE71" s="193" t="s">
        <v>782</v>
      </c>
      <c r="AF71" s="171">
        <v>0</v>
      </c>
      <c r="AG71" s="171">
        <f>+'Mayo 2017'!AG71+'Junio 2017'!AF71+AF71</f>
        <v>1</v>
      </c>
      <c r="AH71" s="163" t="s">
        <v>797</v>
      </c>
    </row>
    <row r="72" spans="2:34" ht="45" x14ac:dyDescent="0.25">
      <c r="B72" s="193" t="s">
        <v>64</v>
      </c>
      <c r="C72" s="193" t="s">
        <v>65</v>
      </c>
      <c r="D72" s="193" t="s">
        <v>66</v>
      </c>
      <c r="E72" s="193" t="s">
        <v>67</v>
      </c>
      <c r="F72" s="193" t="s">
        <v>74</v>
      </c>
      <c r="G72" s="193" t="s">
        <v>314</v>
      </c>
      <c r="H72" s="193" t="s">
        <v>81</v>
      </c>
      <c r="I72" s="193" t="s">
        <v>316</v>
      </c>
      <c r="J72" s="106" t="s">
        <v>202</v>
      </c>
      <c r="K72" s="172" t="s">
        <v>206</v>
      </c>
      <c r="L72" s="172" t="s">
        <v>207</v>
      </c>
      <c r="M72" s="193" t="s">
        <v>53</v>
      </c>
      <c r="N72" s="122">
        <v>42917</v>
      </c>
      <c r="O72" s="122">
        <v>43100</v>
      </c>
      <c r="P72" s="172"/>
      <c r="Q72" s="172"/>
      <c r="R72" s="108">
        <v>0.02</v>
      </c>
      <c r="S72" s="171"/>
      <c r="T72" s="108"/>
      <c r="U72" s="108"/>
      <c r="V72" s="108"/>
      <c r="W72" s="108"/>
      <c r="X72" s="171"/>
      <c r="Y72" s="108">
        <v>0.16</v>
      </c>
      <c r="Z72" s="108">
        <v>0.17</v>
      </c>
      <c r="AA72" s="171">
        <v>0.16</v>
      </c>
      <c r="AB72" s="108">
        <v>0.17</v>
      </c>
      <c r="AC72" s="108">
        <v>0.17</v>
      </c>
      <c r="AD72" s="171">
        <v>0.17</v>
      </c>
      <c r="AE72" s="193" t="s">
        <v>782</v>
      </c>
      <c r="AF72" s="171">
        <v>0</v>
      </c>
      <c r="AG72" s="171">
        <f>+'Mayo 2017'!AG72+'Junio 2017'!AF72+AF72</f>
        <v>1</v>
      </c>
      <c r="AH72" s="163" t="s">
        <v>797</v>
      </c>
    </row>
    <row r="73" spans="2:34" ht="45" x14ac:dyDescent="0.25">
      <c r="B73" s="193" t="s">
        <v>64</v>
      </c>
      <c r="C73" s="193" t="s">
        <v>65</v>
      </c>
      <c r="D73" s="193" t="s">
        <v>66</v>
      </c>
      <c r="E73" s="193" t="s">
        <v>67</v>
      </c>
      <c r="F73" s="193" t="s">
        <v>68</v>
      </c>
      <c r="G73" s="193" t="s">
        <v>314</v>
      </c>
      <c r="H73" s="193" t="s">
        <v>81</v>
      </c>
      <c r="I73" s="193" t="s">
        <v>316</v>
      </c>
      <c r="J73" s="106" t="s">
        <v>208</v>
      </c>
      <c r="K73" s="172" t="s">
        <v>211</v>
      </c>
      <c r="L73" s="172" t="s">
        <v>209</v>
      </c>
      <c r="M73" s="193" t="s">
        <v>53</v>
      </c>
      <c r="N73" s="122">
        <v>42736</v>
      </c>
      <c r="O73" s="122">
        <v>43099</v>
      </c>
      <c r="P73" s="172" t="s">
        <v>212</v>
      </c>
      <c r="Q73" s="172" t="s">
        <v>88</v>
      </c>
      <c r="R73" s="108">
        <v>0.02</v>
      </c>
      <c r="S73" s="171">
        <v>0.08</v>
      </c>
      <c r="T73" s="108">
        <v>0.08</v>
      </c>
      <c r="U73" s="108">
        <v>0.08</v>
      </c>
      <c r="V73" s="108">
        <v>0.09</v>
      </c>
      <c r="W73" s="108">
        <v>0.08</v>
      </c>
      <c r="X73" s="171">
        <v>0.08</v>
      </c>
      <c r="Y73" s="108">
        <v>0.08</v>
      </c>
      <c r="Z73" s="108">
        <v>0.09</v>
      </c>
      <c r="AA73" s="171">
        <v>0.08</v>
      </c>
      <c r="AB73" s="108">
        <v>0.09</v>
      </c>
      <c r="AC73" s="108">
        <v>0.08</v>
      </c>
      <c r="AD73" s="171">
        <v>0.09</v>
      </c>
      <c r="AE73" s="193" t="s">
        <v>782</v>
      </c>
      <c r="AF73" s="198">
        <v>0.01</v>
      </c>
      <c r="AG73" s="171">
        <f>+'Mayo 2017'!AG73+'Junio 2017'!AF73+AF73</f>
        <v>0.94</v>
      </c>
      <c r="AH73" s="145" t="s">
        <v>802</v>
      </c>
    </row>
    <row r="74" spans="2:34" ht="45" x14ac:dyDescent="0.25">
      <c r="B74" s="193" t="s">
        <v>64</v>
      </c>
      <c r="C74" s="193" t="s">
        <v>65</v>
      </c>
      <c r="D74" s="193" t="s">
        <v>66</v>
      </c>
      <c r="E74" s="193" t="s">
        <v>67</v>
      </c>
      <c r="F74" s="193" t="s">
        <v>68</v>
      </c>
      <c r="G74" s="193" t="s">
        <v>314</v>
      </c>
      <c r="H74" s="193" t="s">
        <v>81</v>
      </c>
      <c r="I74" s="193" t="s">
        <v>316</v>
      </c>
      <c r="J74" s="106" t="s">
        <v>208</v>
      </c>
      <c r="K74" s="172" t="s">
        <v>210</v>
      </c>
      <c r="L74" s="172"/>
      <c r="M74" s="193" t="s">
        <v>53</v>
      </c>
      <c r="N74" s="122">
        <v>42736</v>
      </c>
      <c r="O74" s="122">
        <v>42916</v>
      </c>
      <c r="P74" s="172" t="s">
        <v>177</v>
      </c>
      <c r="Q74" s="172"/>
      <c r="R74" s="108">
        <v>0.02</v>
      </c>
      <c r="S74" s="171">
        <v>0.17</v>
      </c>
      <c r="T74" s="108">
        <v>0.16</v>
      </c>
      <c r="U74" s="108">
        <v>0.17</v>
      </c>
      <c r="V74" s="108">
        <v>0.17</v>
      </c>
      <c r="W74" s="108">
        <v>0.16</v>
      </c>
      <c r="X74" s="171">
        <v>0.17</v>
      </c>
      <c r="Y74" s="108"/>
      <c r="Z74" s="108"/>
      <c r="AA74" s="171"/>
      <c r="AB74" s="108"/>
      <c r="AC74" s="108"/>
      <c r="AD74" s="171"/>
      <c r="AE74" s="193" t="s">
        <v>782</v>
      </c>
      <c r="AF74" s="198">
        <v>0</v>
      </c>
      <c r="AG74" s="171">
        <f>+'Mayo 2017'!AG74+'Junio 2017'!AF74+AF74</f>
        <v>1</v>
      </c>
      <c r="AH74" s="163" t="s">
        <v>797</v>
      </c>
    </row>
    <row r="75" spans="2:34" ht="409.5" x14ac:dyDescent="0.2">
      <c r="B75" s="193" t="s">
        <v>64</v>
      </c>
      <c r="C75" s="193" t="s">
        <v>65</v>
      </c>
      <c r="D75" s="193" t="s">
        <v>66</v>
      </c>
      <c r="E75" s="193" t="s">
        <v>67</v>
      </c>
      <c r="F75" s="193" t="s">
        <v>68</v>
      </c>
      <c r="G75" s="193" t="s">
        <v>314</v>
      </c>
      <c r="H75" s="193" t="s">
        <v>81</v>
      </c>
      <c r="I75" s="193" t="s">
        <v>678</v>
      </c>
      <c r="J75" s="120" t="s">
        <v>433</v>
      </c>
      <c r="K75" s="173" t="s">
        <v>341</v>
      </c>
      <c r="L75" s="173" t="s">
        <v>342</v>
      </c>
      <c r="M75" s="106" t="s">
        <v>45</v>
      </c>
      <c r="N75" s="160" t="s">
        <v>343</v>
      </c>
      <c r="O75" s="160" t="s">
        <v>344</v>
      </c>
      <c r="P75" s="173" t="s">
        <v>345</v>
      </c>
      <c r="Q75" s="173" t="s">
        <v>478</v>
      </c>
      <c r="R75" s="108">
        <v>0.03</v>
      </c>
      <c r="S75" s="171"/>
      <c r="T75" s="108"/>
      <c r="U75" s="108"/>
      <c r="V75" s="108">
        <v>0.2</v>
      </c>
      <c r="W75" s="108"/>
      <c r="X75" s="171"/>
      <c r="Y75" s="108">
        <v>0.2</v>
      </c>
      <c r="Z75" s="108"/>
      <c r="AA75" s="171"/>
      <c r="AB75" s="108"/>
      <c r="AC75" s="108"/>
      <c r="AD75" s="171">
        <v>0.6</v>
      </c>
      <c r="AE75" s="193" t="s">
        <v>782</v>
      </c>
      <c r="AF75" s="171">
        <v>0.25</v>
      </c>
      <c r="AG75" s="171">
        <f>+'Mayo 2017'!AG75+'Junio 2017'!AF75+AF75</f>
        <v>0.5</v>
      </c>
      <c r="AH75" s="135" t="s">
        <v>785</v>
      </c>
    </row>
    <row r="76" spans="2:34" ht="281.25" x14ac:dyDescent="0.25">
      <c r="B76" s="193" t="s">
        <v>64</v>
      </c>
      <c r="C76" s="193" t="s">
        <v>65</v>
      </c>
      <c r="D76" s="193" t="s">
        <v>66</v>
      </c>
      <c r="E76" s="193" t="s">
        <v>67</v>
      </c>
      <c r="F76" s="193" t="s">
        <v>68</v>
      </c>
      <c r="G76" s="193" t="s">
        <v>314</v>
      </c>
      <c r="H76" s="193" t="s">
        <v>81</v>
      </c>
      <c r="I76" s="193" t="s">
        <v>678</v>
      </c>
      <c r="J76" s="294" t="s">
        <v>348</v>
      </c>
      <c r="K76" s="173" t="s">
        <v>349</v>
      </c>
      <c r="L76" s="173" t="s">
        <v>350</v>
      </c>
      <c r="M76" s="193" t="s">
        <v>45</v>
      </c>
      <c r="N76" s="122">
        <v>42801</v>
      </c>
      <c r="O76" s="122">
        <v>43100</v>
      </c>
      <c r="P76" s="172" t="s">
        <v>177</v>
      </c>
      <c r="Q76" s="172" t="s">
        <v>88</v>
      </c>
      <c r="R76" s="108">
        <v>0.03</v>
      </c>
      <c r="S76" s="171"/>
      <c r="T76" s="108"/>
      <c r="U76" s="108">
        <v>0.1</v>
      </c>
      <c r="V76" s="108">
        <v>0.1</v>
      </c>
      <c r="W76" s="108">
        <v>0.1</v>
      </c>
      <c r="X76" s="171">
        <v>0.1</v>
      </c>
      <c r="Y76" s="108">
        <v>0.1</v>
      </c>
      <c r="Z76" s="108">
        <v>0.1</v>
      </c>
      <c r="AA76" s="171">
        <v>0.1</v>
      </c>
      <c r="AB76" s="108">
        <v>0.1</v>
      </c>
      <c r="AC76" s="108">
        <v>0.1</v>
      </c>
      <c r="AD76" s="171">
        <v>0.1</v>
      </c>
      <c r="AE76" s="193" t="s">
        <v>782</v>
      </c>
      <c r="AF76" s="171">
        <v>0.2</v>
      </c>
      <c r="AG76" s="171">
        <f>+'Mayo 2017'!AG76+'Junio 2017'!AF76+AF76</f>
        <v>0.55000000000000004</v>
      </c>
      <c r="AH76" s="136" t="s">
        <v>786</v>
      </c>
    </row>
    <row r="77" spans="2:34" ht="157.5" x14ac:dyDescent="0.25">
      <c r="B77" s="193" t="s">
        <v>64</v>
      </c>
      <c r="C77" s="193" t="s">
        <v>65</v>
      </c>
      <c r="D77" s="193" t="s">
        <v>66</v>
      </c>
      <c r="E77" s="193" t="s">
        <v>67</v>
      </c>
      <c r="F77" s="193" t="s">
        <v>68</v>
      </c>
      <c r="G77" s="193" t="s">
        <v>314</v>
      </c>
      <c r="H77" s="193" t="s">
        <v>81</v>
      </c>
      <c r="I77" s="193" t="s">
        <v>678</v>
      </c>
      <c r="J77" s="295"/>
      <c r="K77" s="173" t="s">
        <v>121</v>
      </c>
      <c r="L77" s="173" t="s">
        <v>352</v>
      </c>
      <c r="M77" s="193" t="s">
        <v>45</v>
      </c>
      <c r="N77" s="122">
        <v>42801</v>
      </c>
      <c r="O77" s="122">
        <v>43100</v>
      </c>
      <c r="P77" s="172" t="s">
        <v>177</v>
      </c>
      <c r="Q77" s="172" t="s">
        <v>88</v>
      </c>
      <c r="R77" s="108">
        <v>0.02</v>
      </c>
      <c r="S77" s="171"/>
      <c r="T77" s="108"/>
      <c r="U77" s="108"/>
      <c r="V77" s="108"/>
      <c r="W77" s="108"/>
      <c r="X77" s="171">
        <v>0.5</v>
      </c>
      <c r="Y77" s="108"/>
      <c r="Z77" s="108"/>
      <c r="AA77" s="171"/>
      <c r="AB77" s="108"/>
      <c r="AC77" s="108"/>
      <c r="AD77" s="171">
        <v>0.5</v>
      </c>
      <c r="AE77" s="193" t="s">
        <v>782</v>
      </c>
      <c r="AF77" s="171">
        <v>0.15</v>
      </c>
      <c r="AG77" s="171">
        <f>+'Mayo 2017'!AG77+'Junio 2017'!AF77+AF77</f>
        <v>0.69000000000000006</v>
      </c>
      <c r="AH77" s="135" t="s">
        <v>787</v>
      </c>
    </row>
    <row r="78" spans="2:34" ht="101.25" x14ac:dyDescent="0.25">
      <c r="B78" s="193" t="s">
        <v>64</v>
      </c>
      <c r="C78" s="193" t="s">
        <v>65</v>
      </c>
      <c r="D78" s="193" t="s">
        <v>66</v>
      </c>
      <c r="E78" s="193" t="s">
        <v>67</v>
      </c>
      <c r="F78" s="193" t="s">
        <v>68</v>
      </c>
      <c r="G78" s="193" t="s">
        <v>314</v>
      </c>
      <c r="H78" s="193" t="s">
        <v>81</v>
      </c>
      <c r="I78" s="193" t="s">
        <v>678</v>
      </c>
      <c r="J78" s="121" t="s">
        <v>123</v>
      </c>
      <c r="K78" s="172" t="s">
        <v>122</v>
      </c>
      <c r="L78" s="172"/>
      <c r="M78" s="193" t="s">
        <v>45</v>
      </c>
      <c r="N78" s="122">
        <v>42767</v>
      </c>
      <c r="O78" s="122">
        <v>43100</v>
      </c>
      <c r="P78" s="172" t="s">
        <v>354</v>
      </c>
      <c r="Q78" s="172" t="s">
        <v>355</v>
      </c>
      <c r="R78" s="108">
        <v>0.02</v>
      </c>
      <c r="S78" s="171"/>
      <c r="T78" s="108"/>
      <c r="U78" s="108"/>
      <c r="V78" s="108">
        <v>0.35</v>
      </c>
      <c r="W78" s="108"/>
      <c r="X78" s="171"/>
      <c r="Y78" s="108"/>
      <c r="Z78" s="108">
        <v>0.35</v>
      </c>
      <c r="AA78" s="171"/>
      <c r="AB78" s="108"/>
      <c r="AC78" s="108"/>
      <c r="AD78" s="171">
        <v>0.3</v>
      </c>
      <c r="AE78" s="193" t="s">
        <v>782</v>
      </c>
      <c r="AF78" s="171">
        <v>0.1</v>
      </c>
      <c r="AG78" s="171">
        <f>+'Mayo 2017'!AG78+'Junio 2017'!AF78+AF78</f>
        <v>0.52</v>
      </c>
      <c r="AH78" s="135" t="s">
        <v>788</v>
      </c>
    </row>
    <row r="79" spans="2:34" ht="45" customHeight="1" x14ac:dyDescent="0.25">
      <c r="B79" s="193" t="s">
        <v>64</v>
      </c>
      <c r="C79" s="193" t="s">
        <v>65</v>
      </c>
      <c r="D79" s="193" t="s">
        <v>66</v>
      </c>
      <c r="E79" s="193" t="s">
        <v>67</v>
      </c>
      <c r="F79" s="193" t="s">
        <v>74</v>
      </c>
      <c r="G79" s="193" t="s">
        <v>313</v>
      </c>
      <c r="H79" s="193" t="s">
        <v>81</v>
      </c>
      <c r="I79" s="193" t="s">
        <v>318</v>
      </c>
      <c r="J79" s="294" t="s">
        <v>76</v>
      </c>
      <c r="K79" s="172" t="s">
        <v>77</v>
      </c>
      <c r="L79" s="172"/>
      <c r="M79" s="193" t="s">
        <v>71</v>
      </c>
      <c r="N79" s="122">
        <v>42767</v>
      </c>
      <c r="O79" s="122">
        <v>42978</v>
      </c>
      <c r="P79" s="172" t="s">
        <v>78</v>
      </c>
      <c r="Q79" s="172" t="s">
        <v>79</v>
      </c>
      <c r="R79" s="108">
        <v>0.02</v>
      </c>
      <c r="S79" s="171"/>
      <c r="T79" s="108">
        <v>0.15</v>
      </c>
      <c r="U79" s="108">
        <v>0.15</v>
      </c>
      <c r="V79" s="108">
        <v>0.15</v>
      </c>
      <c r="W79" s="108">
        <v>0.15</v>
      </c>
      <c r="X79" s="171">
        <v>0.2</v>
      </c>
      <c r="Y79" s="108">
        <v>0.1</v>
      </c>
      <c r="Z79" s="108">
        <v>0.1</v>
      </c>
      <c r="AA79" s="171"/>
      <c r="AB79" s="108"/>
      <c r="AC79" s="108"/>
      <c r="AD79" s="171"/>
      <c r="AE79" s="193" t="s">
        <v>782</v>
      </c>
      <c r="AF79" s="171">
        <v>0.2</v>
      </c>
      <c r="AG79" s="171">
        <v>0.89999999999999991</v>
      </c>
      <c r="AH79" s="172" t="s">
        <v>807</v>
      </c>
    </row>
    <row r="80" spans="2:34" ht="45" customHeight="1" x14ac:dyDescent="0.25">
      <c r="B80" s="193" t="s">
        <v>64</v>
      </c>
      <c r="C80" s="193" t="s">
        <v>65</v>
      </c>
      <c r="D80" s="193" t="s">
        <v>66</v>
      </c>
      <c r="E80" s="193" t="s">
        <v>67</v>
      </c>
      <c r="F80" s="193" t="s">
        <v>74</v>
      </c>
      <c r="G80" s="193" t="s">
        <v>313</v>
      </c>
      <c r="H80" s="193" t="s">
        <v>81</v>
      </c>
      <c r="I80" s="193" t="s">
        <v>318</v>
      </c>
      <c r="J80" s="295"/>
      <c r="K80" s="172" t="s">
        <v>80</v>
      </c>
      <c r="L80" s="172"/>
      <c r="M80" s="193" t="s">
        <v>71</v>
      </c>
      <c r="N80" s="122">
        <v>42795</v>
      </c>
      <c r="O80" s="122">
        <v>43008</v>
      </c>
      <c r="P80" s="172" t="s">
        <v>78</v>
      </c>
      <c r="Q80" s="172" t="s">
        <v>79</v>
      </c>
      <c r="R80" s="108">
        <v>0.02</v>
      </c>
      <c r="S80" s="171"/>
      <c r="T80" s="108"/>
      <c r="U80" s="108">
        <v>0.05</v>
      </c>
      <c r="V80" s="108">
        <v>0.1</v>
      </c>
      <c r="W80" s="108">
        <v>0.2</v>
      </c>
      <c r="X80" s="171">
        <v>0.3</v>
      </c>
      <c r="Y80" s="108">
        <v>0.2</v>
      </c>
      <c r="Z80" s="108">
        <v>0.1</v>
      </c>
      <c r="AA80" s="171">
        <v>0.05</v>
      </c>
      <c r="AB80" s="108"/>
      <c r="AC80" s="108"/>
      <c r="AD80" s="171"/>
      <c r="AE80" s="193" t="s">
        <v>782</v>
      </c>
      <c r="AF80" s="171">
        <v>0.15</v>
      </c>
      <c r="AG80" s="171">
        <v>0.8</v>
      </c>
      <c r="AH80" s="172" t="s">
        <v>808</v>
      </c>
    </row>
    <row r="81" spans="2:34" ht="45" customHeight="1" x14ac:dyDescent="0.25">
      <c r="B81" s="193" t="s">
        <v>64</v>
      </c>
      <c r="C81" s="193" t="s">
        <v>65</v>
      </c>
      <c r="D81" s="193" t="s">
        <v>66</v>
      </c>
      <c r="E81" s="193" t="s">
        <v>67</v>
      </c>
      <c r="F81" s="193" t="s">
        <v>74</v>
      </c>
      <c r="G81" s="193" t="s">
        <v>313</v>
      </c>
      <c r="H81" s="193" t="s">
        <v>81</v>
      </c>
      <c r="I81" s="193" t="s">
        <v>318</v>
      </c>
      <c r="J81" s="294" t="s">
        <v>81</v>
      </c>
      <c r="K81" s="172" t="s">
        <v>337</v>
      </c>
      <c r="L81" s="172"/>
      <c r="M81" s="193" t="s">
        <v>71</v>
      </c>
      <c r="N81" s="122">
        <v>42840</v>
      </c>
      <c r="O81" s="122">
        <v>43100</v>
      </c>
      <c r="P81" s="172" t="s">
        <v>87</v>
      </c>
      <c r="Q81" s="172" t="s">
        <v>88</v>
      </c>
      <c r="R81" s="108">
        <v>0.02</v>
      </c>
      <c r="S81" s="171"/>
      <c r="T81" s="108"/>
      <c r="U81" s="108"/>
      <c r="V81" s="108">
        <v>0.05</v>
      </c>
      <c r="W81" s="108">
        <v>0.05</v>
      </c>
      <c r="X81" s="171">
        <v>0.1</v>
      </c>
      <c r="Y81" s="108">
        <v>0.1</v>
      </c>
      <c r="Z81" s="108">
        <v>0.2</v>
      </c>
      <c r="AA81" s="171">
        <v>0.2</v>
      </c>
      <c r="AB81" s="108">
        <v>0.1</v>
      </c>
      <c r="AC81" s="108">
        <v>0.1</v>
      </c>
      <c r="AD81" s="171">
        <v>0.1</v>
      </c>
      <c r="AE81" s="193" t="s">
        <v>782</v>
      </c>
      <c r="AF81" s="171">
        <v>0</v>
      </c>
      <c r="AG81" s="171">
        <v>0.32</v>
      </c>
      <c r="AH81" s="172" t="s">
        <v>725</v>
      </c>
    </row>
    <row r="82" spans="2:34" ht="45" customHeight="1" x14ac:dyDescent="0.25">
      <c r="B82" s="193" t="s">
        <v>64</v>
      </c>
      <c r="C82" s="193" t="s">
        <v>65</v>
      </c>
      <c r="D82" s="193" t="s">
        <v>66</v>
      </c>
      <c r="E82" s="193" t="s">
        <v>67</v>
      </c>
      <c r="F82" s="193" t="s">
        <v>74</v>
      </c>
      <c r="G82" s="193" t="s">
        <v>313</v>
      </c>
      <c r="H82" s="193" t="s">
        <v>81</v>
      </c>
      <c r="I82" s="193" t="s">
        <v>316</v>
      </c>
      <c r="J82" s="296"/>
      <c r="K82" s="172" t="s">
        <v>82</v>
      </c>
      <c r="L82" s="172"/>
      <c r="M82" s="193" t="s">
        <v>71</v>
      </c>
      <c r="N82" s="122">
        <v>42781</v>
      </c>
      <c r="O82" s="122">
        <v>43069</v>
      </c>
      <c r="P82" s="172" t="s">
        <v>89</v>
      </c>
      <c r="Q82" s="172" t="s">
        <v>88</v>
      </c>
      <c r="R82" s="108">
        <v>0.03</v>
      </c>
      <c r="S82" s="171"/>
      <c r="T82" s="108">
        <v>0.05</v>
      </c>
      <c r="U82" s="108">
        <v>0.1</v>
      </c>
      <c r="V82" s="108">
        <v>0.15</v>
      </c>
      <c r="W82" s="108">
        <v>0.15</v>
      </c>
      <c r="X82" s="171">
        <v>0.1</v>
      </c>
      <c r="Y82" s="108">
        <v>0.2</v>
      </c>
      <c r="Z82" s="108">
        <v>0.1</v>
      </c>
      <c r="AA82" s="171">
        <v>0.1</v>
      </c>
      <c r="AB82" s="108">
        <v>0.05</v>
      </c>
      <c r="AC82" s="108"/>
      <c r="AD82" s="171"/>
      <c r="AE82" s="193" t="s">
        <v>782</v>
      </c>
      <c r="AF82" s="171">
        <v>0.08</v>
      </c>
      <c r="AG82" s="171">
        <v>0.28000000000000003</v>
      </c>
      <c r="AH82" s="172" t="s">
        <v>809</v>
      </c>
    </row>
    <row r="83" spans="2:34" ht="45" customHeight="1" x14ac:dyDescent="0.25">
      <c r="B83" s="193" t="s">
        <v>64</v>
      </c>
      <c r="C83" s="193" t="s">
        <v>65</v>
      </c>
      <c r="D83" s="193" t="s">
        <v>66</v>
      </c>
      <c r="E83" s="193" t="s">
        <v>67</v>
      </c>
      <c r="F83" s="193" t="s">
        <v>74</v>
      </c>
      <c r="G83" s="193" t="s">
        <v>313</v>
      </c>
      <c r="H83" s="193" t="s">
        <v>81</v>
      </c>
      <c r="I83" s="193" t="s">
        <v>317</v>
      </c>
      <c r="J83" s="296"/>
      <c r="K83" s="172" t="s">
        <v>83</v>
      </c>
      <c r="L83" s="172"/>
      <c r="M83" s="193" t="s">
        <v>71</v>
      </c>
      <c r="N83" s="122">
        <v>42745</v>
      </c>
      <c r="O83" s="122">
        <v>42916</v>
      </c>
      <c r="P83" s="172" t="s">
        <v>89</v>
      </c>
      <c r="Q83" s="172" t="s">
        <v>88</v>
      </c>
      <c r="R83" s="108">
        <v>0.03</v>
      </c>
      <c r="S83" s="171">
        <v>0.2</v>
      </c>
      <c r="T83" s="108">
        <v>0.2</v>
      </c>
      <c r="U83" s="108">
        <v>0.15</v>
      </c>
      <c r="V83" s="108">
        <v>0.15</v>
      </c>
      <c r="W83" s="108">
        <v>0.2</v>
      </c>
      <c r="X83" s="171">
        <v>0.1</v>
      </c>
      <c r="Y83" s="108"/>
      <c r="Z83" s="108"/>
      <c r="AA83" s="171"/>
      <c r="AB83" s="108"/>
      <c r="AC83" s="108"/>
      <c r="AD83" s="171"/>
      <c r="AE83" s="193" t="s">
        <v>782</v>
      </c>
      <c r="AF83" s="171">
        <v>0</v>
      </c>
      <c r="AG83" s="171">
        <v>0.7</v>
      </c>
      <c r="AH83" s="172"/>
    </row>
    <row r="84" spans="2:34" ht="45" customHeight="1" x14ac:dyDescent="0.25">
      <c r="B84" s="193" t="s">
        <v>64</v>
      </c>
      <c r="C84" s="193" t="s">
        <v>65</v>
      </c>
      <c r="D84" s="193" t="s">
        <v>66</v>
      </c>
      <c r="E84" s="193" t="s">
        <v>67</v>
      </c>
      <c r="F84" s="193" t="s">
        <v>74</v>
      </c>
      <c r="G84" s="193" t="s">
        <v>313</v>
      </c>
      <c r="H84" s="193" t="s">
        <v>81</v>
      </c>
      <c r="I84" s="193" t="s">
        <v>319</v>
      </c>
      <c r="J84" s="296"/>
      <c r="K84" s="172" t="s">
        <v>85</v>
      </c>
      <c r="L84" s="172"/>
      <c r="M84" s="193" t="s">
        <v>71</v>
      </c>
      <c r="N84" s="122">
        <v>42746</v>
      </c>
      <c r="O84" s="122">
        <v>42809</v>
      </c>
      <c r="P84" s="172" t="s">
        <v>91</v>
      </c>
      <c r="Q84" s="172" t="s">
        <v>88</v>
      </c>
      <c r="R84" s="108">
        <v>0.03</v>
      </c>
      <c r="S84" s="171">
        <v>0.25</v>
      </c>
      <c r="T84" s="108">
        <v>0.6</v>
      </c>
      <c r="U84" s="108">
        <v>0.15</v>
      </c>
      <c r="V84" s="108"/>
      <c r="W84" s="108"/>
      <c r="X84" s="171"/>
      <c r="Y84" s="108"/>
      <c r="Z84" s="108"/>
      <c r="AA84" s="171"/>
      <c r="AB84" s="108"/>
      <c r="AC84" s="108"/>
      <c r="AD84" s="171"/>
      <c r="AE84" s="193" t="s">
        <v>782</v>
      </c>
      <c r="AF84" s="171">
        <v>0</v>
      </c>
      <c r="AG84" s="171">
        <v>1</v>
      </c>
      <c r="AH84" s="172"/>
    </row>
    <row r="85" spans="2:34" ht="45" customHeight="1" x14ac:dyDescent="0.25">
      <c r="B85" s="193" t="s">
        <v>64</v>
      </c>
      <c r="C85" s="193" t="s">
        <v>65</v>
      </c>
      <c r="D85" s="193" t="s">
        <v>66</v>
      </c>
      <c r="E85" s="193" t="s">
        <v>67</v>
      </c>
      <c r="F85" s="193" t="s">
        <v>74</v>
      </c>
      <c r="G85" s="193" t="s">
        <v>313</v>
      </c>
      <c r="H85" s="193" t="s">
        <v>81</v>
      </c>
      <c r="I85" s="193" t="s">
        <v>316</v>
      </c>
      <c r="J85" s="295"/>
      <c r="K85" s="172" t="s">
        <v>86</v>
      </c>
      <c r="L85" s="172"/>
      <c r="M85" s="193" t="s">
        <v>71</v>
      </c>
      <c r="N85" s="122">
        <v>42745</v>
      </c>
      <c r="O85" s="122">
        <v>43100</v>
      </c>
      <c r="P85" s="172" t="s">
        <v>92</v>
      </c>
      <c r="Q85" s="172" t="s">
        <v>93</v>
      </c>
      <c r="R85" s="108">
        <v>0.03</v>
      </c>
      <c r="S85" s="171">
        <v>0.05</v>
      </c>
      <c r="T85" s="108">
        <v>0.1</v>
      </c>
      <c r="U85" s="108">
        <v>0.1</v>
      </c>
      <c r="V85" s="108">
        <v>0.1</v>
      </c>
      <c r="W85" s="108">
        <v>0.1</v>
      </c>
      <c r="X85" s="171">
        <v>0.2</v>
      </c>
      <c r="Y85" s="108">
        <v>0.1</v>
      </c>
      <c r="Z85" s="108">
        <v>0.1</v>
      </c>
      <c r="AA85" s="171">
        <v>0.05</v>
      </c>
      <c r="AB85" s="108">
        <v>0.05</v>
      </c>
      <c r="AC85" s="108">
        <v>0.05</v>
      </c>
      <c r="AD85" s="171"/>
      <c r="AE85" s="193" t="s">
        <v>782</v>
      </c>
      <c r="AF85" s="171">
        <v>0</v>
      </c>
      <c r="AG85" s="171">
        <v>0.28000000000000003</v>
      </c>
      <c r="AH85" s="172"/>
    </row>
    <row r="86" spans="2:34" ht="101.25" customHeight="1" x14ac:dyDescent="0.25">
      <c r="B86" s="193" t="s">
        <v>64</v>
      </c>
      <c r="C86" s="193" t="s">
        <v>65</v>
      </c>
      <c r="D86" s="193" t="s">
        <v>66</v>
      </c>
      <c r="E86" s="193" t="s">
        <v>67</v>
      </c>
      <c r="F86" s="193" t="s">
        <v>68</v>
      </c>
      <c r="G86" s="193" t="s">
        <v>313</v>
      </c>
      <c r="H86" s="193" t="s">
        <v>81</v>
      </c>
      <c r="I86" s="193" t="s">
        <v>318</v>
      </c>
      <c r="J86" s="106" t="s">
        <v>124</v>
      </c>
      <c r="K86" s="172" t="s">
        <v>327</v>
      </c>
      <c r="L86" s="172" t="s">
        <v>130</v>
      </c>
      <c r="M86" s="172" t="s">
        <v>73</v>
      </c>
      <c r="N86" s="122">
        <v>42856</v>
      </c>
      <c r="O86" s="122">
        <v>43100</v>
      </c>
      <c r="P86" s="172" t="s">
        <v>128</v>
      </c>
      <c r="Q86" s="106" t="s">
        <v>88</v>
      </c>
      <c r="R86" s="108">
        <v>0</v>
      </c>
      <c r="S86" s="171"/>
      <c r="T86" s="171"/>
      <c r="U86" s="171"/>
      <c r="V86" s="171"/>
      <c r="W86" s="171">
        <v>0.25</v>
      </c>
      <c r="X86" s="171"/>
      <c r="Y86" s="171"/>
      <c r="Z86" s="171">
        <v>0.25</v>
      </c>
      <c r="AA86" s="171">
        <v>0.25</v>
      </c>
      <c r="AB86" s="171"/>
      <c r="AC86" s="171"/>
      <c r="AD86" s="171">
        <v>0.25</v>
      </c>
      <c r="AE86" s="193" t="s">
        <v>782</v>
      </c>
      <c r="AF86" s="171">
        <v>0.1</v>
      </c>
      <c r="AG86" s="171">
        <f>+'Mayo 2017'!AG86+'Junio 2017'!AF86+AF86</f>
        <v>0.35</v>
      </c>
      <c r="AH86" s="172" t="s">
        <v>790</v>
      </c>
    </row>
    <row r="87" spans="2:34" ht="67.5" customHeight="1" x14ac:dyDescent="0.25">
      <c r="B87" s="193" t="s">
        <v>64</v>
      </c>
      <c r="C87" s="193" t="s">
        <v>65</v>
      </c>
      <c r="D87" s="193" t="s">
        <v>66</v>
      </c>
      <c r="E87" s="193" t="s">
        <v>67</v>
      </c>
      <c r="F87" s="193" t="s">
        <v>68</v>
      </c>
      <c r="G87" s="193" t="s">
        <v>313</v>
      </c>
      <c r="H87" s="193" t="s">
        <v>81</v>
      </c>
      <c r="I87" s="193" t="s">
        <v>318</v>
      </c>
      <c r="J87" s="106" t="s">
        <v>125</v>
      </c>
      <c r="K87" s="172" t="s">
        <v>330</v>
      </c>
      <c r="L87" s="172" t="s">
        <v>131</v>
      </c>
      <c r="M87" s="172" t="s">
        <v>331</v>
      </c>
      <c r="N87" s="122">
        <v>42856</v>
      </c>
      <c r="O87" s="122">
        <v>43100</v>
      </c>
      <c r="P87" s="172" t="s">
        <v>332</v>
      </c>
      <c r="Q87" s="106" t="s">
        <v>88</v>
      </c>
      <c r="R87" s="108">
        <v>0</v>
      </c>
      <c r="S87" s="171">
        <v>0.08</v>
      </c>
      <c r="T87" s="171">
        <v>0.08</v>
      </c>
      <c r="U87" s="171">
        <v>0.08</v>
      </c>
      <c r="V87" s="171">
        <v>0.08</v>
      </c>
      <c r="W87" s="171">
        <v>0.08</v>
      </c>
      <c r="X87" s="171">
        <v>0.08</v>
      </c>
      <c r="Y87" s="171">
        <v>0.08</v>
      </c>
      <c r="Z87" s="171">
        <v>0.08</v>
      </c>
      <c r="AA87" s="171">
        <v>0.08</v>
      </c>
      <c r="AB87" s="171">
        <v>0.08</v>
      </c>
      <c r="AC87" s="171">
        <v>0.1</v>
      </c>
      <c r="AD87" s="171">
        <v>0.1</v>
      </c>
      <c r="AE87" s="193" t="s">
        <v>782</v>
      </c>
      <c r="AF87" s="171">
        <v>0.08</v>
      </c>
      <c r="AG87" s="171">
        <f>+'Mayo 2017'!AG87+'Junio 2017'!AF87+AF87</f>
        <v>0.56000000000000005</v>
      </c>
      <c r="AH87" s="172" t="s">
        <v>783</v>
      </c>
    </row>
    <row r="88" spans="2:34" ht="63.75" customHeight="1" x14ac:dyDescent="0.25">
      <c r="B88" s="193" t="s">
        <v>64</v>
      </c>
      <c r="C88" s="193" t="s">
        <v>65</v>
      </c>
      <c r="D88" s="193" t="s">
        <v>66</v>
      </c>
      <c r="E88" s="193" t="s">
        <v>67</v>
      </c>
      <c r="F88" s="193" t="s">
        <v>74</v>
      </c>
      <c r="G88" s="193" t="s">
        <v>313</v>
      </c>
      <c r="H88" s="193" t="s">
        <v>81</v>
      </c>
      <c r="I88" s="193" t="s">
        <v>318</v>
      </c>
      <c r="J88" s="106" t="s">
        <v>126</v>
      </c>
      <c r="K88" s="172" t="s">
        <v>334</v>
      </c>
      <c r="L88" s="172" t="s">
        <v>132</v>
      </c>
      <c r="M88" s="172" t="s">
        <v>73</v>
      </c>
      <c r="N88" s="122">
        <v>42552</v>
      </c>
      <c r="O88" s="122">
        <v>42735</v>
      </c>
      <c r="P88" s="172" t="s">
        <v>332</v>
      </c>
      <c r="Q88" s="106" t="s">
        <v>88</v>
      </c>
      <c r="R88" s="108">
        <v>0.02</v>
      </c>
      <c r="S88" s="171"/>
      <c r="T88" s="171"/>
      <c r="U88" s="171">
        <v>0.25</v>
      </c>
      <c r="V88" s="171"/>
      <c r="W88" s="171"/>
      <c r="X88" s="171">
        <v>0.25</v>
      </c>
      <c r="Y88" s="171"/>
      <c r="Z88" s="171"/>
      <c r="AA88" s="171">
        <v>0.25</v>
      </c>
      <c r="AB88" s="171"/>
      <c r="AC88" s="171"/>
      <c r="AD88" s="171">
        <v>0.25</v>
      </c>
      <c r="AE88" s="193" t="s">
        <v>782</v>
      </c>
      <c r="AF88" s="171">
        <v>0.1</v>
      </c>
      <c r="AG88" s="171">
        <f>+'Mayo 2017'!AG88+'Junio 2017'!AF88+AF88</f>
        <v>0.44999999999999996</v>
      </c>
      <c r="AH88" s="172" t="s">
        <v>789</v>
      </c>
    </row>
    <row r="89" spans="2:34" ht="73.5" customHeight="1" x14ac:dyDescent="0.25">
      <c r="B89" s="193" t="s">
        <v>64</v>
      </c>
      <c r="C89" s="193" t="s">
        <v>65</v>
      </c>
      <c r="D89" s="193" t="s">
        <v>66</v>
      </c>
      <c r="E89" s="193" t="s">
        <v>67</v>
      </c>
      <c r="F89" s="193" t="s">
        <v>68</v>
      </c>
      <c r="G89" s="193" t="s">
        <v>313</v>
      </c>
      <c r="H89" s="193" t="s">
        <v>81</v>
      </c>
      <c r="I89" s="193" t="s">
        <v>318</v>
      </c>
      <c r="J89" s="106" t="s">
        <v>127</v>
      </c>
      <c r="K89" s="172" t="s">
        <v>335</v>
      </c>
      <c r="L89" s="172" t="s">
        <v>133</v>
      </c>
      <c r="M89" s="172" t="s">
        <v>73</v>
      </c>
      <c r="N89" s="122">
        <v>42552</v>
      </c>
      <c r="O89" s="122">
        <v>42735</v>
      </c>
      <c r="P89" s="172" t="s">
        <v>332</v>
      </c>
      <c r="Q89" s="106" t="s">
        <v>129</v>
      </c>
      <c r="R89" s="108">
        <v>0</v>
      </c>
      <c r="S89" s="171">
        <v>0.08</v>
      </c>
      <c r="T89" s="171">
        <v>0.08</v>
      </c>
      <c r="U89" s="171">
        <v>0.08</v>
      </c>
      <c r="V89" s="171">
        <v>0.08</v>
      </c>
      <c r="W89" s="171">
        <v>0.08</v>
      </c>
      <c r="X89" s="171">
        <v>0.08</v>
      </c>
      <c r="Y89" s="171">
        <v>0.08</v>
      </c>
      <c r="Z89" s="171">
        <v>0.08</v>
      </c>
      <c r="AA89" s="171">
        <v>0.08</v>
      </c>
      <c r="AB89" s="171">
        <v>0.08</v>
      </c>
      <c r="AC89" s="171">
        <v>0.1</v>
      </c>
      <c r="AD89" s="171">
        <v>0.1</v>
      </c>
      <c r="AE89" s="193" t="s">
        <v>782</v>
      </c>
      <c r="AF89" s="171">
        <v>0.08</v>
      </c>
      <c r="AG89" s="171">
        <f>+'Mayo 2017'!AG89+'Junio 2017'!AF89+AF89</f>
        <v>0.56000000000000005</v>
      </c>
      <c r="AH89" s="172" t="s">
        <v>784</v>
      </c>
    </row>
    <row r="90" spans="2:34" ht="11.25" customHeight="1" x14ac:dyDescent="0.25">
      <c r="AF90" s="174"/>
      <c r="AG90" s="174"/>
    </row>
    <row r="91" spans="2:34" ht="11.25" customHeight="1" x14ac:dyDescent="0.25">
      <c r="AF91" s="174"/>
      <c r="AG91" s="174"/>
    </row>
    <row r="92" spans="2:34" ht="11.25" customHeight="1" x14ac:dyDescent="0.25"/>
    <row r="99" spans="20:20" x14ac:dyDescent="0.25">
      <c r="T99" s="124"/>
    </row>
  </sheetData>
  <mergeCells count="9">
    <mergeCell ref="J76:J77"/>
    <mergeCell ref="J79:J80"/>
    <mergeCell ref="J81:J85"/>
    <mergeCell ref="J30:J31"/>
    <mergeCell ref="J32:J33"/>
    <mergeCell ref="J34:J35"/>
    <mergeCell ref="J36:J38"/>
    <mergeCell ref="J43:J49"/>
    <mergeCell ref="J50:J5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H99"/>
  <sheetViews>
    <sheetView topLeftCell="AC1" workbookViewId="0">
      <selection activeCell="AH25" sqref="AH25"/>
    </sheetView>
  </sheetViews>
  <sheetFormatPr baseColWidth="10" defaultColWidth="11.42578125" defaultRowHeight="11.25" x14ac:dyDescent="0.25"/>
  <cols>
    <col min="1" max="1" width="1.7109375" style="103" customWidth="1"/>
    <col min="2" max="2" width="17.28515625" style="103" customWidth="1"/>
    <col min="3" max="3" width="32.7109375" style="103" customWidth="1"/>
    <col min="4" max="4" width="20" style="103" customWidth="1"/>
    <col min="5" max="5" width="23.85546875" style="103" customWidth="1"/>
    <col min="6" max="6" width="28.42578125" style="103" customWidth="1"/>
    <col min="7" max="7" width="31" style="103" customWidth="1"/>
    <col min="8" max="8" width="27.5703125" style="103" customWidth="1"/>
    <col min="9" max="9" width="26.28515625" style="103" customWidth="1"/>
    <col min="10" max="10" width="40.5703125" style="103" customWidth="1"/>
    <col min="11" max="11" width="47.140625" style="103" customWidth="1"/>
    <col min="12" max="12" width="32.5703125" style="103" customWidth="1"/>
    <col min="13" max="13" width="22" style="103" customWidth="1"/>
    <col min="14" max="14" width="15.85546875" style="104" hidden="1" customWidth="1"/>
    <col min="15" max="15" width="15.140625" style="104" hidden="1" customWidth="1"/>
    <col min="16" max="17" width="24.7109375" style="103" hidden="1" customWidth="1"/>
    <col min="18" max="18" width="9.42578125" style="103" hidden="1" customWidth="1"/>
    <col min="19" max="19" width="4.7109375" style="103" hidden="1" customWidth="1"/>
    <col min="20" max="20" width="3.85546875" style="103" hidden="1" customWidth="1"/>
    <col min="21" max="21" width="5.5703125" style="103" hidden="1" customWidth="1"/>
    <col min="22" max="22" width="6.5703125" style="103" hidden="1" customWidth="1"/>
    <col min="23" max="23" width="5.140625" style="103" hidden="1" customWidth="1"/>
    <col min="24" max="24" width="6.7109375" style="103" hidden="1" customWidth="1"/>
    <col min="25" max="25" width="5.85546875" style="103" customWidth="1"/>
    <col min="26" max="26" width="6.42578125" style="103" customWidth="1"/>
    <col min="27" max="29" width="5.85546875" style="103" customWidth="1"/>
    <col min="30" max="30" width="6.28515625" style="103" customWidth="1"/>
    <col min="31" max="31" width="11.85546875" style="103" customWidth="1"/>
    <col min="32" max="32" width="10" style="103" customWidth="1"/>
    <col min="33" max="33" width="9.140625" style="103" customWidth="1"/>
    <col min="34" max="34" width="74.85546875" style="103" customWidth="1"/>
    <col min="35" max="16384" width="11.42578125" style="103"/>
  </cols>
  <sheetData>
    <row r="1" spans="2:34" ht="56.25" x14ac:dyDescent="0.25">
      <c r="B1" s="100" t="s">
        <v>7</v>
      </c>
      <c r="C1" s="100" t="s">
        <v>8</v>
      </c>
      <c r="D1" s="100" t="s">
        <v>9</v>
      </c>
      <c r="E1" s="100" t="s">
        <v>10</v>
      </c>
      <c r="F1" s="100" t="s">
        <v>11</v>
      </c>
      <c r="G1" s="100" t="s">
        <v>12</v>
      </c>
      <c r="H1" s="100" t="s">
        <v>13</v>
      </c>
      <c r="I1" s="100" t="s">
        <v>14</v>
      </c>
      <c r="J1" s="100" t="s">
        <v>15</v>
      </c>
      <c r="K1" s="105" t="s">
        <v>16</v>
      </c>
      <c r="L1" s="100" t="s">
        <v>17</v>
      </c>
      <c r="M1" s="100" t="s">
        <v>18</v>
      </c>
      <c r="N1" s="100" t="s">
        <v>19</v>
      </c>
      <c r="O1" s="100" t="s">
        <v>20</v>
      </c>
      <c r="P1" s="100" t="s">
        <v>21</v>
      </c>
      <c r="Q1" s="100" t="s">
        <v>22</v>
      </c>
      <c r="R1" s="100" t="s">
        <v>23</v>
      </c>
      <c r="S1" s="100" t="s">
        <v>24</v>
      </c>
      <c r="T1" s="100" t="s">
        <v>25</v>
      </c>
      <c r="U1" s="100" t="s">
        <v>26</v>
      </c>
      <c r="V1" s="100" t="s">
        <v>27</v>
      </c>
      <c r="W1" s="100" t="s">
        <v>28</v>
      </c>
      <c r="X1" s="100" t="s">
        <v>29</v>
      </c>
      <c r="Y1" s="100" t="s">
        <v>30</v>
      </c>
      <c r="Z1" s="100" t="s">
        <v>31</v>
      </c>
      <c r="AA1" s="100" t="s">
        <v>32</v>
      </c>
      <c r="AB1" s="100" t="s">
        <v>33</v>
      </c>
      <c r="AC1" s="100" t="s">
        <v>34</v>
      </c>
      <c r="AD1" s="100" t="s">
        <v>35</v>
      </c>
      <c r="AE1" s="100" t="s">
        <v>36</v>
      </c>
      <c r="AF1" s="100" t="s">
        <v>37</v>
      </c>
      <c r="AG1" s="100" t="s">
        <v>38</v>
      </c>
      <c r="AH1" s="100" t="s">
        <v>39</v>
      </c>
    </row>
    <row r="2" spans="2:34" ht="185.25" customHeight="1" x14ac:dyDescent="0.25">
      <c r="B2" s="201" t="s">
        <v>40</v>
      </c>
      <c r="C2" s="201" t="s">
        <v>41</v>
      </c>
      <c r="D2" s="201" t="s">
        <v>42</v>
      </c>
      <c r="E2" s="201" t="s">
        <v>43</v>
      </c>
      <c r="F2" s="201" t="s">
        <v>338</v>
      </c>
      <c r="G2" s="201" t="s">
        <v>306</v>
      </c>
      <c r="H2" s="201" t="s">
        <v>307</v>
      </c>
      <c r="I2" s="201" t="s">
        <v>308</v>
      </c>
      <c r="J2" s="106" t="s">
        <v>137</v>
      </c>
      <c r="K2" s="173" t="s">
        <v>138</v>
      </c>
      <c r="L2" s="173" t="s">
        <v>451</v>
      </c>
      <c r="M2" s="106" t="s">
        <v>44</v>
      </c>
      <c r="N2" s="160">
        <v>42767</v>
      </c>
      <c r="O2" s="160">
        <v>43070</v>
      </c>
      <c r="P2" s="106" t="s">
        <v>45</v>
      </c>
      <c r="Q2" s="106" t="s">
        <v>88</v>
      </c>
      <c r="R2" s="108">
        <v>0.01</v>
      </c>
      <c r="S2" s="171">
        <v>0.1</v>
      </c>
      <c r="T2" s="108">
        <v>0.2</v>
      </c>
      <c r="U2" s="108">
        <v>0.25</v>
      </c>
      <c r="V2" s="108">
        <v>0.05</v>
      </c>
      <c r="W2" s="108">
        <v>0.05</v>
      </c>
      <c r="X2" s="171">
        <v>0.05</v>
      </c>
      <c r="Y2" s="108">
        <v>0.05</v>
      </c>
      <c r="Z2" s="108">
        <v>0.05</v>
      </c>
      <c r="AA2" s="171">
        <v>0.05</v>
      </c>
      <c r="AB2" s="171">
        <v>0.05</v>
      </c>
      <c r="AC2" s="171">
        <v>0.05</v>
      </c>
      <c r="AD2" s="171">
        <v>0.05</v>
      </c>
      <c r="AE2" s="201" t="s">
        <v>839</v>
      </c>
      <c r="AF2" s="171">
        <v>0.05</v>
      </c>
      <c r="AG2" s="171">
        <f>+'Mayo 2017'!AG2+'Junio 2017'!AF2+AF2+'Julio 2017'!AF2</f>
        <v>0.80000000000000027</v>
      </c>
      <c r="AH2" s="204" t="s">
        <v>961</v>
      </c>
    </row>
    <row r="3" spans="2:34" ht="258.75" x14ac:dyDescent="0.25">
      <c r="B3" s="201" t="s">
        <v>40</v>
      </c>
      <c r="C3" s="201" t="s">
        <v>41</v>
      </c>
      <c r="D3" s="201" t="s">
        <v>42</v>
      </c>
      <c r="E3" s="201" t="s">
        <v>43</v>
      </c>
      <c r="F3" s="201" t="s">
        <v>338</v>
      </c>
      <c r="G3" s="201" t="s">
        <v>302</v>
      </c>
      <c r="H3" s="201" t="s">
        <v>303</v>
      </c>
      <c r="I3" s="201" t="s">
        <v>304</v>
      </c>
      <c r="J3" s="106" t="s">
        <v>139</v>
      </c>
      <c r="K3" s="173" t="s">
        <v>453</v>
      </c>
      <c r="L3" s="173" t="s">
        <v>161</v>
      </c>
      <c r="M3" s="106" t="s">
        <v>44</v>
      </c>
      <c r="N3" s="160">
        <v>42745</v>
      </c>
      <c r="O3" s="160">
        <v>43100</v>
      </c>
      <c r="P3" s="106" t="s">
        <v>88</v>
      </c>
      <c r="Q3" s="106" t="s">
        <v>88</v>
      </c>
      <c r="R3" s="108">
        <v>0.01</v>
      </c>
      <c r="S3" s="171">
        <v>0.08</v>
      </c>
      <c r="T3" s="108">
        <v>0.08</v>
      </c>
      <c r="U3" s="108">
        <v>0.09</v>
      </c>
      <c r="V3" s="171">
        <v>0.08</v>
      </c>
      <c r="W3" s="108">
        <v>0.08</v>
      </c>
      <c r="X3" s="108">
        <v>0.09</v>
      </c>
      <c r="Y3" s="171">
        <v>0.08</v>
      </c>
      <c r="Z3" s="108">
        <v>0.08</v>
      </c>
      <c r="AA3" s="108">
        <v>0.09</v>
      </c>
      <c r="AB3" s="171">
        <v>0.08</v>
      </c>
      <c r="AC3" s="108">
        <v>0.08</v>
      </c>
      <c r="AD3" s="108">
        <v>0.09</v>
      </c>
      <c r="AE3" s="203" t="s">
        <v>839</v>
      </c>
      <c r="AF3" s="171">
        <v>0.08</v>
      </c>
      <c r="AG3" s="171">
        <f>+'Mayo 2017'!AG3+'Junio 2017'!AF3+AF3+'Julio 2017'!AF3</f>
        <v>0.65999999999999992</v>
      </c>
      <c r="AH3" s="204" t="s">
        <v>844</v>
      </c>
    </row>
    <row r="4" spans="2:34" ht="409.5" x14ac:dyDescent="0.25">
      <c r="B4" s="201" t="s">
        <v>40</v>
      </c>
      <c r="C4" s="201" t="s">
        <v>41</v>
      </c>
      <c r="D4" s="201" t="s">
        <v>42</v>
      </c>
      <c r="E4" s="201" t="s">
        <v>43</v>
      </c>
      <c r="F4" s="201" t="s">
        <v>338</v>
      </c>
      <c r="G4" s="201" t="s">
        <v>302</v>
      </c>
      <c r="H4" s="201" t="s">
        <v>303</v>
      </c>
      <c r="I4" s="201" t="s">
        <v>304</v>
      </c>
      <c r="J4" s="106" t="s">
        <v>255</v>
      </c>
      <c r="K4" s="173" t="s">
        <v>140</v>
      </c>
      <c r="L4" s="173" t="s">
        <v>161</v>
      </c>
      <c r="M4" s="106" t="s">
        <v>44</v>
      </c>
      <c r="N4" s="160">
        <v>42745</v>
      </c>
      <c r="O4" s="160">
        <v>43100</v>
      </c>
      <c r="P4" s="106" t="s">
        <v>88</v>
      </c>
      <c r="Q4" s="106" t="s">
        <v>88</v>
      </c>
      <c r="R4" s="108">
        <v>0.01</v>
      </c>
      <c r="S4" s="171">
        <v>0.08</v>
      </c>
      <c r="T4" s="108">
        <v>0.08</v>
      </c>
      <c r="U4" s="108">
        <v>0.09</v>
      </c>
      <c r="V4" s="171">
        <v>0.08</v>
      </c>
      <c r="W4" s="108">
        <v>0.08</v>
      </c>
      <c r="X4" s="108">
        <v>0.09</v>
      </c>
      <c r="Y4" s="171">
        <v>0.08</v>
      </c>
      <c r="Z4" s="108">
        <v>0.08</v>
      </c>
      <c r="AA4" s="108">
        <v>0.09</v>
      </c>
      <c r="AB4" s="171">
        <v>0.08</v>
      </c>
      <c r="AC4" s="108">
        <v>0.08</v>
      </c>
      <c r="AD4" s="108">
        <v>0.09</v>
      </c>
      <c r="AE4" s="203" t="s">
        <v>839</v>
      </c>
      <c r="AF4" s="171">
        <v>0.08</v>
      </c>
      <c r="AG4" s="171">
        <f>+'Mayo 2017'!AG4+'Junio 2017'!AF4+AF4+'Julio 2017'!AF4</f>
        <v>0.65999999999999992</v>
      </c>
      <c r="AH4" s="173" t="s">
        <v>962</v>
      </c>
    </row>
    <row r="5" spans="2:34" ht="135" x14ac:dyDescent="0.25">
      <c r="B5" s="201" t="s">
        <v>40</v>
      </c>
      <c r="C5" s="201" t="s">
        <v>41</v>
      </c>
      <c r="D5" s="201" t="s">
        <v>42</v>
      </c>
      <c r="E5" s="201" t="s">
        <v>43</v>
      </c>
      <c r="F5" s="201" t="s">
        <v>338</v>
      </c>
      <c r="G5" s="201" t="s">
        <v>302</v>
      </c>
      <c r="H5" s="201" t="s">
        <v>303</v>
      </c>
      <c r="I5" s="201" t="s">
        <v>304</v>
      </c>
      <c r="J5" s="106" t="s">
        <v>256</v>
      </c>
      <c r="K5" s="173" t="s">
        <v>456</v>
      </c>
      <c r="L5" s="173" t="s">
        <v>161</v>
      </c>
      <c r="M5" s="106" t="s">
        <v>44</v>
      </c>
      <c r="N5" s="160">
        <v>42745</v>
      </c>
      <c r="O5" s="160">
        <v>43100</v>
      </c>
      <c r="P5" s="106" t="s">
        <v>88</v>
      </c>
      <c r="Q5" s="106" t="s">
        <v>93</v>
      </c>
      <c r="R5" s="108">
        <v>0.02</v>
      </c>
      <c r="S5" s="171">
        <v>0.08</v>
      </c>
      <c r="T5" s="108">
        <v>0.08</v>
      </c>
      <c r="U5" s="108">
        <v>0.09</v>
      </c>
      <c r="V5" s="171">
        <v>0.08</v>
      </c>
      <c r="W5" s="108">
        <v>0.08</v>
      </c>
      <c r="X5" s="108">
        <v>0.09</v>
      </c>
      <c r="Y5" s="171">
        <v>0.08</v>
      </c>
      <c r="Z5" s="108">
        <v>0.08</v>
      </c>
      <c r="AA5" s="108">
        <v>0.09</v>
      </c>
      <c r="AB5" s="171">
        <v>0.08</v>
      </c>
      <c r="AC5" s="108">
        <v>0.08</v>
      </c>
      <c r="AD5" s="108">
        <v>0.09</v>
      </c>
      <c r="AE5" s="203" t="s">
        <v>839</v>
      </c>
      <c r="AF5" s="171">
        <v>0.08</v>
      </c>
      <c r="AG5" s="171">
        <f>+'Mayo 2017'!AG5+'Junio 2017'!AF5+AF5+'Julio 2017'!AF5</f>
        <v>0.65999999999999992</v>
      </c>
      <c r="AH5" s="204" t="s">
        <v>963</v>
      </c>
    </row>
    <row r="6" spans="2:34" ht="45" x14ac:dyDescent="0.25">
      <c r="B6" s="201" t="s">
        <v>40</v>
      </c>
      <c r="C6" s="201" t="s">
        <v>41</v>
      </c>
      <c r="D6" s="201" t="s">
        <v>42</v>
      </c>
      <c r="E6" s="201" t="s">
        <v>43</v>
      </c>
      <c r="F6" s="201" t="s">
        <v>338</v>
      </c>
      <c r="G6" s="201" t="s">
        <v>302</v>
      </c>
      <c r="H6" s="201" t="s">
        <v>303</v>
      </c>
      <c r="I6" s="201" t="s">
        <v>304</v>
      </c>
      <c r="J6" s="106" t="s">
        <v>141</v>
      </c>
      <c r="K6" s="173" t="s">
        <v>142</v>
      </c>
      <c r="L6" s="173" t="s">
        <v>160</v>
      </c>
      <c r="M6" s="106" t="s">
        <v>44</v>
      </c>
      <c r="N6" s="160">
        <v>42887</v>
      </c>
      <c r="O6" s="160">
        <v>43100</v>
      </c>
      <c r="P6" s="106" t="s">
        <v>88</v>
      </c>
      <c r="Q6" s="106" t="s">
        <v>88</v>
      </c>
      <c r="R6" s="108">
        <v>0</v>
      </c>
      <c r="S6" s="171">
        <v>0.08</v>
      </c>
      <c r="T6" s="108">
        <v>0.08</v>
      </c>
      <c r="U6" s="108">
        <v>0.09</v>
      </c>
      <c r="V6" s="108">
        <v>0.08</v>
      </c>
      <c r="W6" s="108">
        <v>0.08</v>
      </c>
      <c r="X6" s="171">
        <v>0.09</v>
      </c>
      <c r="Y6" s="108">
        <v>0.08</v>
      </c>
      <c r="Z6" s="108">
        <v>0.08</v>
      </c>
      <c r="AA6" s="171">
        <v>0.09</v>
      </c>
      <c r="AB6" s="171">
        <v>0.08</v>
      </c>
      <c r="AC6" s="171">
        <v>0.08</v>
      </c>
      <c r="AD6" s="171">
        <v>0.09</v>
      </c>
      <c r="AE6" s="203" t="s">
        <v>839</v>
      </c>
      <c r="AF6" s="171">
        <v>0.08</v>
      </c>
      <c r="AG6" s="171">
        <f>+'Mayo 2017'!AG6+'Junio 2017'!AF6+AF6+'Julio 2017'!AF6</f>
        <v>0.65999999999999992</v>
      </c>
      <c r="AH6" s="173" t="s">
        <v>964</v>
      </c>
    </row>
    <row r="7" spans="2:34" ht="261.75" customHeight="1" x14ac:dyDescent="0.25">
      <c r="B7" s="201" t="s">
        <v>40</v>
      </c>
      <c r="C7" s="201" t="s">
        <v>41</v>
      </c>
      <c r="D7" s="201" t="s">
        <v>42</v>
      </c>
      <c r="E7" s="201" t="s">
        <v>43</v>
      </c>
      <c r="F7" s="201" t="s">
        <v>338</v>
      </c>
      <c r="G7" s="201" t="s">
        <v>302</v>
      </c>
      <c r="H7" s="201" t="s">
        <v>303</v>
      </c>
      <c r="I7" s="201" t="s">
        <v>304</v>
      </c>
      <c r="J7" s="106" t="s">
        <v>143</v>
      </c>
      <c r="K7" s="173" t="s">
        <v>459</v>
      </c>
      <c r="L7" s="173" t="s">
        <v>213</v>
      </c>
      <c r="M7" s="106" t="s">
        <v>44</v>
      </c>
      <c r="N7" s="160">
        <v>42736</v>
      </c>
      <c r="O7" s="160">
        <v>43100</v>
      </c>
      <c r="P7" s="106" t="s">
        <v>88</v>
      </c>
      <c r="Q7" s="106" t="s">
        <v>93</v>
      </c>
      <c r="R7" s="108">
        <v>1.4999999999999999E-2</v>
      </c>
      <c r="S7" s="171">
        <v>0.08</v>
      </c>
      <c r="T7" s="108">
        <v>0.08</v>
      </c>
      <c r="U7" s="108">
        <v>0.09</v>
      </c>
      <c r="V7" s="108">
        <v>0.08</v>
      </c>
      <c r="W7" s="108">
        <v>0.08</v>
      </c>
      <c r="X7" s="171">
        <v>0.09</v>
      </c>
      <c r="Y7" s="108">
        <v>0.08</v>
      </c>
      <c r="Z7" s="108">
        <v>0.08</v>
      </c>
      <c r="AA7" s="171">
        <v>0.09</v>
      </c>
      <c r="AB7" s="171">
        <v>0.08</v>
      </c>
      <c r="AC7" s="171">
        <v>0.08</v>
      </c>
      <c r="AD7" s="171">
        <v>0.09</v>
      </c>
      <c r="AE7" s="203" t="s">
        <v>839</v>
      </c>
      <c r="AF7" s="171">
        <v>0.08</v>
      </c>
      <c r="AG7" s="171">
        <f>+'Mayo 2017'!AG7+'Junio 2017'!AF7+AF7+'Julio 2017'!AF7</f>
        <v>0.65999999999999992</v>
      </c>
      <c r="AH7" s="204" t="s">
        <v>965</v>
      </c>
    </row>
    <row r="8" spans="2:34" ht="56.25" x14ac:dyDescent="0.25">
      <c r="B8" s="201" t="s">
        <v>40</v>
      </c>
      <c r="C8" s="201" t="s">
        <v>41</v>
      </c>
      <c r="D8" s="201" t="s">
        <v>42</v>
      </c>
      <c r="E8" s="201" t="s">
        <v>43</v>
      </c>
      <c r="F8" s="201" t="s">
        <v>338</v>
      </c>
      <c r="G8" s="201" t="s">
        <v>302</v>
      </c>
      <c r="H8" s="201" t="s">
        <v>303</v>
      </c>
      <c r="I8" s="201" t="s">
        <v>304</v>
      </c>
      <c r="J8" s="106" t="s">
        <v>144</v>
      </c>
      <c r="K8" s="173" t="s">
        <v>461</v>
      </c>
      <c r="L8" s="173" t="s">
        <v>214</v>
      </c>
      <c r="M8" s="106" t="s">
        <v>44</v>
      </c>
      <c r="N8" s="160">
        <v>42856</v>
      </c>
      <c r="O8" s="160">
        <v>43070</v>
      </c>
      <c r="P8" s="106" t="s">
        <v>45</v>
      </c>
      <c r="Q8" s="106" t="s">
        <v>88</v>
      </c>
      <c r="R8" s="108">
        <v>0.01</v>
      </c>
      <c r="S8" s="171"/>
      <c r="T8" s="108"/>
      <c r="U8" s="108"/>
      <c r="V8" s="108"/>
      <c r="W8" s="108">
        <v>0.13</v>
      </c>
      <c r="X8" s="171">
        <v>0.12</v>
      </c>
      <c r="Y8" s="108">
        <v>0.13</v>
      </c>
      <c r="Z8" s="108">
        <v>0.12</v>
      </c>
      <c r="AA8" s="171">
        <v>0.13</v>
      </c>
      <c r="AB8" s="171">
        <v>0.12</v>
      </c>
      <c r="AC8" s="171">
        <v>0.13</v>
      </c>
      <c r="AD8" s="171">
        <v>0.12</v>
      </c>
      <c r="AE8" s="203" t="s">
        <v>839</v>
      </c>
      <c r="AF8" s="171">
        <v>0.13</v>
      </c>
      <c r="AG8" s="171">
        <f>+'Mayo 2017'!AG8+'Junio 2017'!AF8+AF8+'Julio 2017'!AF8</f>
        <v>0.51</v>
      </c>
      <c r="AH8" s="173" t="s">
        <v>845</v>
      </c>
    </row>
    <row r="9" spans="2:34" ht="45" x14ac:dyDescent="0.25">
      <c r="B9" s="201" t="s">
        <v>40</v>
      </c>
      <c r="C9" s="201" t="s">
        <v>41</v>
      </c>
      <c r="D9" s="201" t="s">
        <v>42</v>
      </c>
      <c r="E9" s="201" t="s">
        <v>43</v>
      </c>
      <c r="F9" s="201" t="s">
        <v>338</v>
      </c>
      <c r="G9" s="201" t="s">
        <v>302</v>
      </c>
      <c r="H9" s="201" t="s">
        <v>303</v>
      </c>
      <c r="I9" s="201" t="s">
        <v>304</v>
      </c>
      <c r="J9" s="106" t="s">
        <v>145</v>
      </c>
      <c r="K9" s="173" t="s">
        <v>146</v>
      </c>
      <c r="L9" s="173" t="s">
        <v>161</v>
      </c>
      <c r="M9" s="106" t="s">
        <v>44</v>
      </c>
      <c r="N9" s="160">
        <v>42745</v>
      </c>
      <c r="O9" s="160">
        <v>43100</v>
      </c>
      <c r="P9" s="106" t="s">
        <v>88</v>
      </c>
      <c r="Q9" s="106" t="s">
        <v>88</v>
      </c>
      <c r="R9" s="108">
        <v>0.01</v>
      </c>
      <c r="S9" s="171">
        <v>0.08</v>
      </c>
      <c r="T9" s="108">
        <v>0.08</v>
      </c>
      <c r="U9" s="108">
        <v>0.09</v>
      </c>
      <c r="V9" s="171">
        <v>0.08</v>
      </c>
      <c r="W9" s="108">
        <v>0.08</v>
      </c>
      <c r="X9" s="108">
        <v>0.09</v>
      </c>
      <c r="Y9" s="171">
        <v>0.08</v>
      </c>
      <c r="Z9" s="108">
        <v>0.08</v>
      </c>
      <c r="AA9" s="108">
        <v>0.09</v>
      </c>
      <c r="AB9" s="171">
        <v>0.08</v>
      </c>
      <c r="AC9" s="108">
        <v>0.08</v>
      </c>
      <c r="AD9" s="108">
        <v>0.09</v>
      </c>
      <c r="AE9" s="203" t="s">
        <v>839</v>
      </c>
      <c r="AF9" s="171">
        <v>0.08</v>
      </c>
      <c r="AG9" s="171">
        <f>+'Mayo 2017'!AG9+'Junio 2017'!AF9+AF9+'Julio 2017'!AF9</f>
        <v>0.65999999999999992</v>
      </c>
      <c r="AH9" s="173" t="s">
        <v>475</v>
      </c>
    </row>
    <row r="10" spans="2:34" ht="45" x14ac:dyDescent="0.25">
      <c r="B10" s="201" t="s">
        <v>40</v>
      </c>
      <c r="C10" s="201" t="s">
        <v>41</v>
      </c>
      <c r="D10" s="201" t="s">
        <v>42</v>
      </c>
      <c r="E10" s="201" t="s">
        <v>43</v>
      </c>
      <c r="F10" s="201" t="s">
        <v>338</v>
      </c>
      <c r="G10" s="201" t="s">
        <v>302</v>
      </c>
      <c r="H10" s="201" t="s">
        <v>303</v>
      </c>
      <c r="I10" s="201" t="s">
        <v>304</v>
      </c>
      <c r="J10" s="106" t="s">
        <v>147</v>
      </c>
      <c r="K10" s="173" t="s">
        <v>464</v>
      </c>
      <c r="L10" s="173" t="s">
        <v>157</v>
      </c>
      <c r="M10" s="106" t="s">
        <v>44</v>
      </c>
      <c r="N10" s="160">
        <v>42736</v>
      </c>
      <c r="O10" s="160">
        <v>42887</v>
      </c>
      <c r="P10" s="106" t="s">
        <v>148</v>
      </c>
      <c r="Q10" s="106" t="s">
        <v>149</v>
      </c>
      <c r="R10" s="108">
        <v>0</v>
      </c>
      <c r="S10" s="171">
        <v>0.14000000000000001</v>
      </c>
      <c r="T10" s="108">
        <v>0.14000000000000001</v>
      </c>
      <c r="U10" s="108">
        <v>0.14000000000000001</v>
      </c>
      <c r="V10" s="171">
        <v>0.14000000000000001</v>
      </c>
      <c r="W10" s="171">
        <v>0.14000000000000001</v>
      </c>
      <c r="X10" s="171">
        <v>0.15</v>
      </c>
      <c r="Y10" s="171">
        <v>0.15</v>
      </c>
      <c r="Z10" s="108"/>
      <c r="AA10" s="171"/>
      <c r="AB10" s="171"/>
      <c r="AC10" s="171"/>
      <c r="AD10" s="171"/>
      <c r="AE10" s="203" t="s">
        <v>839</v>
      </c>
      <c r="AF10" s="171">
        <v>0</v>
      </c>
      <c r="AG10" s="171">
        <f>+'Mayo 2017'!AG10+'Junio 2017'!AF10+AF10+'Julio 2017'!AF10</f>
        <v>1</v>
      </c>
      <c r="AH10" s="204" t="s">
        <v>846</v>
      </c>
    </row>
    <row r="11" spans="2:34" ht="45" x14ac:dyDescent="0.25">
      <c r="B11" s="201" t="s">
        <v>40</v>
      </c>
      <c r="C11" s="201" t="s">
        <v>41</v>
      </c>
      <c r="D11" s="201" t="s">
        <v>42</v>
      </c>
      <c r="E11" s="201" t="s">
        <v>43</v>
      </c>
      <c r="F11" s="201" t="s">
        <v>338</v>
      </c>
      <c r="G11" s="201" t="s">
        <v>302</v>
      </c>
      <c r="H11" s="201" t="s">
        <v>303</v>
      </c>
      <c r="I11" s="201" t="s">
        <v>304</v>
      </c>
      <c r="J11" s="106" t="s">
        <v>150</v>
      </c>
      <c r="K11" s="173" t="s">
        <v>151</v>
      </c>
      <c r="L11" s="173" t="s">
        <v>158</v>
      </c>
      <c r="M11" s="106" t="s">
        <v>44</v>
      </c>
      <c r="N11" s="160">
        <v>42736</v>
      </c>
      <c r="O11" s="160">
        <v>42840</v>
      </c>
      <c r="P11" s="106" t="s">
        <v>152</v>
      </c>
      <c r="Q11" s="106" t="s">
        <v>153</v>
      </c>
      <c r="R11" s="108">
        <v>0.02</v>
      </c>
      <c r="S11" s="171">
        <v>0.25</v>
      </c>
      <c r="T11" s="108">
        <v>0.25</v>
      </c>
      <c r="U11" s="108">
        <v>0.25</v>
      </c>
      <c r="V11" s="108">
        <v>0.25</v>
      </c>
      <c r="W11" s="108"/>
      <c r="X11" s="171"/>
      <c r="Y11" s="108"/>
      <c r="Z11" s="108"/>
      <c r="AA11" s="171"/>
      <c r="AB11" s="171"/>
      <c r="AC11" s="171"/>
      <c r="AD11" s="171"/>
      <c r="AE11" s="203" t="s">
        <v>839</v>
      </c>
      <c r="AF11" s="171">
        <v>0</v>
      </c>
      <c r="AG11" s="171">
        <f>+'Mayo 2017'!AG11+'Junio 2017'!AF11+AF11+'Julio 2017'!AF11</f>
        <v>1</v>
      </c>
      <c r="AH11" s="173" t="s">
        <v>847</v>
      </c>
    </row>
    <row r="12" spans="2:34" ht="67.5" x14ac:dyDescent="0.25">
      <c r="B12" s="201" t="s">
        <v>40</v>
      </c>
      <c r="C12" s="201" t="s">
        <v>41</v>
      </c>
      <c r="D12" s="201" t="s">
        <v>42</v>
      </c>
      <c r="E12" s="201" t="s">
        <v>43</v>
      </c>
      <c r="F12" s="201" t="s">
        <v>338</v>
      </c>
      <c r="G12" s="201" t="s">
        <v>302</v>
      </c>
      <c r="H12" s="201" t="s">
        <v>303</v>
      </c>
      <c r="I12" s="201" t="s">
        <v>304</v>
      </c>
      <c r="J12" s="106" t="s">
        <v>154</v>
      </c>
      <c r="K12" s="173" t="s">
        <v>155</v>
      </c>
      <c r="L12" s="173" t="s">
        <v>159</v>
      </c>
      <c r="M12" s="106" t="s">
        <v>44</v>
      </c>
      <c r="N12" s="160">
        <v>42840</v>
      </c>
      <c r="O12" s="160">
        <v>42948</v>
      </c>
      <c r="P12" s="106" t="s">
        <v>156</v>
      </c>
      <c r="Q12" s="106" t="s">
        <v>88</v>
      </c>
      <c r="R12" s="108">
        <v>0.03</v>
      </c>
      <c r="S12" s="171"/>
      <c r="T12" s="108"/>
      <c r="U12" s="108"/>
      <c r="V12" s="108"/>
      <c r="W12" s="171">
        <v>0.25</v>
      </c>
      <c r="X12" s="108">
        <v>0.25</v>
      </c>
      <c r="Y12" s="108">
        <v>0.25</v>
      </c>
      <c r="Z12" s="108">
        <v>0.25</v>
      </c>
      <c r="AA12" s="171"/>
      <c r="AB12" s="171"/>
      <c r="AC12" s="171"/>
      <c r="AD12" s="171"/>
      <c r="AE12" s="203" t="s">
        <v>839</v>
      </c>
      <c r="AF12" s="171">
        <v>0.25</v>
      </c>
      <c r="AG12" s="171">
        <f>+'Mayo 2017'!AG12+'Junio 2017'!AF12+AF12+'Julio 2017'!AF12</f>
        <v>1</v>
      </c>
      <c r="AH12" s="173" t="s">
        <v>834</v>
      </c>
    </row>
    <row r="13" spans="2:34" ht="90" x14ac:dyDescent="0.25">
      <c r="B13" s="201" t="s">
        <v>40</v>
      </c>
      <c r="C13" s="201" t="s">
        <v>41</v>
      </c>
      <c r="D13" s="201" t="s">
        <v>42</v>
      </c>
      <c r="E13" s="201" t="s">
        <v>43</v>
      </c>
      <c r="F13" s="201" t="s">
        <v>51</v>
      </c>
      <c r="G13" s="201" t="s">
        <v>302</v>
      </c>
      <c r="H13" s="201" t="s">
        <v>303</v>
      </c>
      <c r="I13" s="201" t="s">
        <v>304</v>
      </c>
      <c r="J13" s="173" t="s">
        <v>215</v>
      </c>
      <c r="K13" s="173" t="s">
        <v>219</v>
      </c>
      <c r="L13" s="173" t="s">
        <v>216</v>
      </c>
      <c r="M13" s="106" t="s">
        <v>48</v>
      </c>
      <c r="N13" s="160">
        <v>42737</v>
      </c>
      <c r="O13" s="160">
        <v>42767</v>
      </c>
      <c r="P13" s="173" t="s">
        <v>96</v>
      </c>
      <c r="Q13" s="106" t="s">
        <v>218</v>
      </c>
      <c r="R13" s="108">
        <v>0.02</v>
      </c>
      <c r="S13" s="171">
        <v>0.5</v>
      </c>
      <c r="T13" s="108"/>
      <c r="U13" s="108"/>
      <c r="V13" s="108"/>
      <c r="W13" s="108"/>
      <c r="X13" s="171"/>
      <c r="Y13" s="108"/>
      <c r="Z13" s="108"/>
      <c r="AA13" s="171"/>
      <c r="AB13" s="171">
        <v>0.1</v>
      </c>
      <c r="AC13" s="171">
        <v>0.1</v>
      </c>
      <c r="AD13" s="171">
        <v>0.3</v>
      </c>
      <c r="AE13" s="203" t="s">
        <v>839</v>
      </c>
      <c r="AF13" s="171">
        <v>0.1</v>
      </c>
      <c r="AG13" s="171">
        <f>+'Mayo 2017'!AG13+'Junio 2017'!AF13+AF13+'Julio 2017'!AF13</f>
        <v>0.75</v>
      </c>
      <c r="AH13" s="173" t="s">
        <v>865</v>
      </c>
    </row>
    <row r="14" spans="2:34" ht="45" x14ac:dyDescent="0.25">
      <c r="B14" s="201" t="s">
        <v>40</v>
      </c>
      <c r="C14" s="201" t="s">
        <v>41</v>
      </c>
      <c r="D14" s="201" t="s">
        <v>42</v>
      </c>
      <c r="E14" s="201" t="s">
        <v>43</v>
      </c>
      <c r="F14" s="201" t="s">
        <v>51</v>
      </c>
      <c r="G14" s="201" t="s">
        <v>302</v>
      </c>
      <c r="H14" s="201" t="s">
        <v>303</v>
      </c>
      <c r="I14" s="201" t="s">
        <v>304</v>
      </c>
      <c r="J14" s="173" t="s">
        <v>368</v>
      </c>
      <c r="K14" s="173" t="s">
        <v>369</v>
      </c>
      <c r="L14" s="173" t="s">
        <v>217</v>
      </c>
      <c r="M14" s="106" t="s">
        <v>48</v>
      </c>
      <c r="N14" s="160">
        <v>42768</v>
      </c>
      <c r="O14" s="160">
        <v>42860</v>
      </c>
      <c r="P14" s="173" t="s">
        <v>45</v>
      </c>
      <c r="Q14" s="106" t="s">
        <v>218</v>
      </c>
      <c r="R14" s="108">
        <v>0.03</v>
      </c>
      <c r="S14" s="171"/>
      <c r="T14" s="108">
        <v>0.35</v>
      </c>
      <c r="U14" s="108">
        <v>0.35</v>
      </c>
      <c r="V14" s="108">
        <v>0.3</v>
      </c>
      <c r="W14" s="108"/>
      <c r="X14" s="171"/>
      <c r="Y14" s="108"/>
      <c r="Z14" s="108"/>
      <c r="AA14" s="171"/>
      <c r="AB14" s="171"/>
      <c r="AC14" s="171"/>
      <c r="AD14" s="171"/>
      <c r="AE14" s="203" t="s">
        <v>839</v>
      </c>
      <c r="AF14" s="171">
        <v>0</v>
      </c>
      <c r="AG14" s="171">
        <f>+'Mayo 2017'!AG14+'Junio 2017'!AF14+AF14+'Julio 2017'!AF14</f>
        <v>1</v>
      </c>
      <c r="AH14" s="173" t="s">
        <v>811</v>
      </c>
    </row>
    <row r="15" spans="2:34" ht="45" x14ac:dyDescent="0.25">
      <c r="B15" s="201" t="s">
        <v>40</v>
      </c>
      <c r="C15" s="201" t="s">
        <v>41</v>
      </c>
      <c r="D15" s="201" t="s">
        <v>42</v>
      </c>
      <c r="E15" s="201" t="s">
        <v>43</v>
      </c>
      <c r="F15" s="201" t="s">
        <v>47</v>
      </c>
      <c r="G15" s="201" t="s">
        <v>302</v>
      </c>
      <c r="H15" s="201" t="s">
        <v>303</v>
      </c>
      <c r="I15" s="201" t="s">
        <v>304</v>
      </c>
      <c r="J15" s="173" t="s">
        <v>220</v>
      </c>
      <c r="K15" s="173" t="s">
        <v>371</v>
      </c>
      <c r="L15" s="173" t="s">
        <v>221</v>
      </c>
      <c r="M15" s="106" t="s">
        <v>48</v>
      </c>
      <c r="N15" s="160">
        <v>42747</v>
      </c>
      <c r="O15" s="160">
        <v>42786</v>
      </c>
      <c r="P15" s="173" t="s">
        <v>96</v>
      </c>
      <c r="Q15" s="106" t="s">
        <v>222</v>
      </c>
      <c r="R15" s="108">
        <v>0.02</v>
      </c>
      <c r="S15" s="171">
        <v>0.1</v>
      </c>
      <c r="T15" s="108">
        <v>0.2</v>
      </c>
      <c r="U15" s="108">
        <v>0.2</v>
      </c>
      <c r="V15" s="134"/>
      <c r="W15" s="108"/>
      <c r="X15" s="171"/>
      <c r="Y15" s="108">
        <v>0.5</v>
      </c>
      <c r="Z15" s="108"/>
      <c r="AA15" s="171"/>
      <c r="AB15" s="171"/>
      <c r="AC15" s="171"/>
      <c r="AD15" s="171"/>
      <c r="AE15" s="203" t="s">
        <v>839</v>
      </c>
      <c r="AF15" s="171">
        <v>0.1</v>
      </c>
      <c r="AG15" s="171">
        <f>+'Mayo 2017'!AG15+'Junio 2017'!AF15+AF15+'Julio 2017'!AF15</f>
        <v>0.55000000000000004</v>
      </c>
      <c r="AH15" s="173" t="s">
        <v>866</v>
      </c>
    </row>
    <row r="16" spans="2:34" ht="67.5" x14ac:dyDescent="0.25">
      <c r="B16" s="201" t="s">
        <v>40</v>
      </c>
      <c r="C16" s="201" t="s">
        <v>41</v>
      </c>
      <c r="D16" s="201" t="s">
        <v>42</v>
      </c>
      <c r="E16" s="201" t="s">
        <v>43</v>
      </c>
      <c r="F16" s="201" t="s">
        <v>47</v>
      </c>
      <c r="G16" s="201" t="s">
        <v>302</v>
      </c>
      <c r="H16" s="201" t="s">
        <v>303</v>
      </c>
      <c r="I16" s="201" t="s">
        <v>304</v>
      </c>
      <c r="J16" s="173" t="s">
        <v>224</v>
      </c>
      <c r="K16" s="173" t="s">
        <v>720</v>
      </c>
      <c r="L16" s="173" t="s">
        <v>216</v>
      </c>
      <c r="M16" s="106" t="s">
        <v>48</v>
      </c>
      <c r="N16" s="160">
        <v>42887</v>
      </c>
      <c r="O16" s="160">
        <v>43100</v>
      </c>
      <c r="P16" s="173" t="s">
        <v>226</v>
      </c>
      <c r="Q16" s="106" t="s">
        <v>88</v>
      </c>
      <c r="R16" s="108">
        <v>0.01</v>
      </c>
      <c r="S16" s="171"/>
      <c r="T16" s="108"/>
      <c r="U16" s="108"/>
      <c r="V16" s="108"/>
      <c r="W16" s="108"/>
      <c r="X16" s="171">
        <v>0.1</v>
      </c>
      <c r="Y16" s="108">
        <v>0.1</v>
      </c>
      <c r="Z16" s="108">
        <v>0.1</v>
      </c>
      <c r="AA16" s="171">
        <v>0.1</v>
      </c>
      <c r="AB16" s="171">
        <v>0.2</v>
      </c>
      <c r="AC16" s="171">
        <v>0.2</v>
      </c>
      <c r="AD16" s="171">
        <v>0.2</v>
      </c>
      <c r="AE16" s="203" t="s">
        <v>839</v>
      </c>
      <c r="AF16" s="171">
        <v>0.2</v>
      </c>
      <c r="AG16" s="171">
        <f>+'Mayo 2017'!AG16+'Junio 2017'!AF16+AF16+'Julio 2017'!AF16</f>
        <v>0.30000000000000004</v>
      </c>
      <c r="AH16" s="173" t="s">
        <v>867</v>
      </c>
    </row>
    <row r="17" spans="2:34" ht="67.5" x14ac:dyDescent="0.25">
      <c r="B17" s="201" t="s">
        <v>40</v>
      </c>
      <c r="C17" s="201" t="s">
        <v>41</v>
      </c>
      <c r="D17" s="201" t="s">
        <v>42</v>
      </c>
      <c r="E17" s="201" t="s">
        <v>43</v>
      </c>
      <c r="F17" s="201" t="s">
        <v>47</v>
      </c>
      <c r="G17" s="201" t="s">
        <v>302</v>
      </c>
      <c r="H17" s="201" t="s">
        <v>303</v>
      </c>
      <c r="I17" s="201" t="s">
        <v>304</v>
      </c>
      <c r="J17" s="109" t="s">
        <v>224</v>
      </c>
      <c r="K17" s="173" t="s">
        <v>225</v>
      </c>
      <c r="L17" s="173" t="s">
        <v>257</v>
      </c>
      <c r="M17" s="106" t="s">
        <v>48</v>
      </c>
      <c r="N17" s="160">
        <v>43070</v>
      </c>
      <c r="O17" s="160">
        <v>43100</v>
      </c>
      <c r="P17" s="173" t="s">
        <v>226</v>
      </c>
      <c r="Q17" s="106" t="s">
        <v>88</v>
      </c>
      <c r="R17" s="108">
        <v>0.01</v>
      </c>
      <c r="S17" s="201"/>
      <c r="T17" s="202"/>
      <c r="U17" s="202"/>
      <c r="V17" s="202"/>
      <c r="W17" s="202"/>
      <c r="X17" s="201"/>
      <c r="Y17" s="202"/>
      <c r="Z17" s="108"/>
      <c r="AA17" s="171"/>
      <c r="AB17" s="171"/>
      <c r="AC17" s="171"/>
      <c r="AD17" s="171">
        <v>1</v>
      </c>
      <c r="AE17" s="203" t="s">
        <v>839</v>
      </c>
      <c r="AF17" s="171">
        <v>0</v>
      </c>
      <c r="AG17" s="171">
        <f>+'Mayo 2017'!AG17+'Junio 2017'!AF17+AF17+'Julio 2017'!AF17</f>
        <v>0</v>
      </c>
      <c r="AH17" s="173" t="s">
        <v>361</v>
      </c>
    </row>
    <row r="18" spans="2:34" ht="90" x14ac:dyDescent="0.25">
      <c r="B18" s="201" t="s">
        <v>40</v>
      </c>
      <c r="C18" s="201" t="s">
        <v>41</v>
      </c>
      <c r="D18" s="201" t="s">
        <v>42</v>
      </c>
      <c r="E18" s="201" t="s">
        <v>43</v>
      </c>
      <c r="F18" s="201" t="s">
        <v>47</v>
      </c>
      <c r="G18" s="201" t="s">
        <v>306</v>
      </c>
      <c r="H18" s="201" t="s">
        <v>307</v>
      </c>
      <c r="I18" s="201" t="s">
        <v>308</v>
      </c>
      <c r="J18" s="173" t="s">
        <v>227</v>
      </c>
      <c r="K18" s="173" t="s">
        <v>500</v>
      </c>
      <c r="L18" s="173" t="s">
        <v>229</v>
      </c>
      <c r="M18" s="106" t="s">
        <v>48</v>
      </c>
      <c r="N18" s="160">
        <v>42794</v>
      </c>
      <c r="O18" s="160">
        <v>43100</v>
      </c>
      <c r="P18" s="173" t="s">
        <v>49</v>
      </c>
      <c r="Q18" s="106" t="s">
        <v>230</v>
      </c>
      <c r="R18" s="108">
        <v>0.02</v>
      </c>
      <c r="S18" s="171"/>
      <c r="T18" s="108">
        <v>0.1</v>
      </c>
      <c r="U18" s="108"/>
      <c r="V18" s="108">
        <v>0.2</v>
      </c>
      <c r="W18" s="108"/>
      <c r="X18" s="171">
        <v>0.2</v>
      </c>
      <c r="Y18" s="108"/>
      <c r="Z18" s="108">
        <v>0.2</v>
      </c>
      <c r="AA18" s="171">
        <v>0.1</v>
      </c>
      <c r="AB18" s="171"/>
      <c r="AC18" s="171"/>
      <c r="AD18" s="171">
        <v>0.2</v>
      </c>
      <c r="AE18" s="203" t="s">
        <v>839</v>
      </c>
      <c r="AF18" s="171">
        <v>0.05</v>
      </c>
      <c r="AG18" s="171">
        <f>+'Mayo 2017'!AG18+'Junio 2017'!AF18+AF18+'Julio 2017'!AF18</f>
        <v>0.75</v>
      </c>
      <c r="AH18" s="173" t="s">
        <v>868</v>
      </c>
    </row>
    <row r="19" spans="2:34" ht="78.75" x14ac:dyDescent="0.25">
      <c r="B19" s="201" t="s">
        <v>40</v>
      </c>
      <c r="C19" s="201" t="s">
        <v>41</v>
      </c>
      <c r="D19" s="201" t="s">
        <v>42</v>
      </c>
      <c r="E19" s="201" t="s">
        <v>43</v>
      </c>
      <c r="F19" s="201" t="s">
        <v>50</v>
      </c>
      <c r="G19" s="201" t="s">
        <v>302</v>
      </c>
      <c r="H19" s="201" t="s">
        <v>303</v>
      </c>
      <c r="I19" s="201" t="s">
        <v>304</v>
      </c>
      <c r="J19" s="173" t="s">
        <v>363</v>
      </c>
      <c r="K19" s="173" t="s">
        <v>374</v>
      </c>
      <c r="L19" s="173" t="s">
        <v>234</v>
      </c>
      <c r="M19" s="106" t="s">
        <v>48</v>
      </c>
      <c r="N19" s="160">
        <v>42765</v>
      </c>
      <c r="O19" s="160">
        <v>43100</v>
      </c>
      <c r="P19" s="173" t="s">
        <v>237</v>
      </c>
      <c r="Q19" s="106" t="s">
        <v>238</v>
      </c>
      <c r="R19" s="108">
        <v>0.12</v>
      </c>
      <c r="S19" s="171">
        <v>0.1</v>
      </c>
      <c r="T19" s="108"/>
      <c r="U19" s="108">
        <v>0.2</v>
      </c>
      <c r="V19" s="108"/>
      <c r="W19" s="108">
        <v>0.2</v>
      </c>
      <c r="X19" s="171"/>
      <c r="Y19" s="108">
        <v>0.1</v>
      </c>
      <c r="Z19" s="108"/>
      <c r="AA19" s="171">
        <v>0.2</v>
      </c>
      <c r="AB19" s="171"/>
      <c r="AC19" s="171">
        <v>0.2</v>
      </c>
      <c r="AD19" s="171"/>
      <c r="AE19" s="203" t="s">
        <v>839</v>
      </c>
      <c r="AF19" s="171">
        <v>0.1</v>
      </c>
      <c r="AG19" s="171">
        <f>+'Mayo 2017'!AG19+'Junio 2017'!AF19+AF19+'Julio 2017'!AF19</f>
        <v>0.79999999999999993</v>
      </c>
      <c r="AH19" s="173" t="s">
        <v>869</v>
      </c>
    </row>
    <row r="20" spans="2:34" ht="45" x14ac:dyDescent="0.25">
      <c r="B20" s="201" t="s">
        <v>40</v>
      </c>
      <c r="C20" s="201" t="s">
        <v>41</v>
      </c>
      <c r="D20" s="201" t="s">
        <v>42</v>
      </c>
      <c r="E20" s="201" t="s">
        <v>43</v>
      </c>
      <c r="F20" s="201" t="s">
        <v>50</v>
      </c>
      <c r="G20" s="201" t="s">
        <v>302</v>
      </c>
      <c r="H20" s="201" t="s">
        <v>303</v>
      </c>
      <c r="I20" s="201" t="s">
        <v>304</v>
      </c>
      <c r="J20" s="173" t="s">
        <v>231</v>
      </c>
      <c r="K20" s="173" t="s">
        <v>232</v>
      </c>
      <c r="L20" s="173" t="s">
        <v>235</v>
      </c>
      <c r="M20" s="106" t="s">
        <v>48</v>
      </c>
      <c r="N20" s="160">
        <v>42736</v>
      </c>
      <c r="O20" s="160">
        <v>43100</v>
      </c>
      <c r="P20" s="173" t="s">
        <v>45</v>
      </c>
      <c r="Q20" s="106" t="s">
        <v>88</v>
      </c>
      <c r="R20" s="108">
        <v>0.06</v>
      </c>
      <c r="S20" s="171">
        <v>0.1</v>
      </c>
      <c r="T20" s="108"/>
      <c r="U20" s="108">
        <v>0.2</v>
      </c>
      <c r="V20" s="108"/>
      <c r="W20" s="108">
        <v>0.2</v>
      </c>
      <c r="X20" s="171"/>
      <c r="Y20" s="108">
        <v>0.1</v>
      </c>
      <c r="Z20" s="108"/>
      <c r="AA20" s="171">
        <v>0.2</v>
      </c>
      <c r="AB20" s="171"/>
      <c r="AC20" s="171">
        <v>0.2</v>
      </c>
      <c r="AD20" s="171"/>
      <c r="AE20" s="203" t="s">
        <v>839</v>
      </c>
      <c r="AF20" s="171">
        <v>0</v>
      </c>
      <c r="AG20" s="171">
        <f>+'Mayo 2017'!AG20+'Junio 2017'!AF20+AF20+'Julio 2017'!AF20</f>
        <v>0.7</v>
      </c>
      <c r="AH20" s="173" t="s">
        <v>870</v>
      </c>
    </row>
    <row r="21" spans="2:34" ht="45" x14ac:dyDescent="0.25">
      <c r="B21" s="201" t="s">
        <v>40</v>
      </c>
      <c r="C21" s="201" t="s">
        <v>41</v>
      </c>
      <c r="D21" s="201" t="s">
        <v>42</v>
      </c>
      <c r="E21" s="201" t="s">
        <v>43</v>
      </c>
      <c r="F21" s="201" t="s">
        <v>50</v>
      </c>
      <c r="G21" s="201" t="s">
        <v>302</v>
      </c>
      <c r="H21" s="201" t="s">
        <v>303</v>
      </c>
      <c r="I21" s="201" t="s">
        <v>304</v>
      </c>
      <c r="J21" s="173" t="s">
        <v>258</v>
      </c>
      <c r="K21" s="173" t="s">
        <v>233</v>
      </c>
      <c r="L21" s="173" t="s">
        <v>236</v>
      </c>
      <c r="M21" s="106" t="s">
        <v>48</v>
      </c>
      <c r="N21" s="160">
        <v>42736</v>
      </c>
      <c r="O21" s="160">
        <v>42923</v>
      </c>
      <c r="P21" s="173" t="s">
        <v>45</v>
      </c>
      <c r="Q21" s="106" t="s">
        <v>88</v>
      </c>
      <c r="R21" s="108">
        <v>0.06</v>
      </c>
      <c r="S21" s="171">
        <v>0.1</v>
      </c>
      <c r="T21" s="108"/>
      <c r="U21" s="108">
        <v>0.2</v>
      </c>
      <c r="V21" s="108"/>
      <c r="W21" s="108">
        <v>0.2</v>
      </c>
      <c r="X21" s="171">
        <v>0.2</v>
      </c>
      <c r="Y21" s="108">
        <v>0.3</v>
      </c>
      <c r="Z21" s="108"/>
      <c r="AA21" s="171"/>
      <c r="AB21" s="171"/>
      <c r="AC21" s="171"/>
      <c r="AD21" s="171"/>
      <c r="AE21" s="203" t="s">
        <v>839</v>
      </c>
      <c r="AF21" s="171">
        <v>0.2</v>
      </c>
      <c r="AG21" s="171">
        <f>+'Mayo 2017'!AG21+'Junio 2017'!AF21+AF21+'Julio 2017'!AF21</f>
        <v>0.8</v>
      </c>
      <c r="AH21" s="173" t="s">
        <v>871</v>
      </c>
    </row>
    <row r="22" spans="2:34" ht="303.75" x14ac:dyDescent="0.25">
      <c r="B22" s="201" t="s">
        <v>40</v>
      </c>
      <c r="C22" s="201" t="s">
        <v>41</v>
      </c>
      <c r="D22" s="201" t="s">
        <v>42</v>
      </c>
      <c r="E22" s="201" t="s">
        <v>43</v>
      </c>
      <c r="F22" s="201" t="s">
        <v>52</v>
      </c>
      <c r="G22" s="201" t="s">
        <v>302</v>
      </c>
      <c r="H22" s="201" t="s">
        <v>303</v>
      </c>
      <c r="I22" s="201" t="s">
        <v>305</v>
      </c>
      <c r="J22" s="106" t="s">
        <v>94</v>
      </c>
      <c r="K22" s="173" t="s">
        <v>322</v>
      </c>
      <c r="L22" s="173" t="s">
        <v>95</v>
      </c>
      <c r="M22" s="106" t="s">
        <v>46</v>
      </c>
      <c r="N22" s="160">
        <v>42767</v>
      </c>
      <c r="O22" s="160">
        <v>43100</v>
      </c>
      <c r="P22" s="173" t="s">
        <v>96</v>
      </c>
      <c r="Q22" s="173" t="s">
        <v>97</v>
      </c>
      <c r="R22" s="108">
        <v>0.1</v>
      </c>
      <c r="S22" s="171">
        <v>0.03</v>
      </c>
      <c r="T22" s="108">
        <v>0.05</v>
      </c>
      <c r="U22" s="108">
        <v>0.05</v>
      </c>
      <c r="V22" s="108">
        <v>0.1</v>
      </c>
      <c r="W22" s="108">
        <v>0.1</v>
      </c>
      <c r="X22" s="108">
        <v>0.1</v>
      </c>
      <c r="Y22" s="108">
        <v>0.1</v>
      </c>
      <c r="Z22" s="108">
        <v>0.1</v>
      </c>
      <c r="AA22" s="108">
        <v>0.1</v>
      </c>
      <c r="AB22" s="108">
        <v>0.1</v>
      </c>
      <c r="AC22" s="108">
        <v>0.1</v>
      </c>
      <c r="AD22" s="108">
        <v>7.0000000000000007E-2</v>
      </c>
      <c r="AE22" s="203" t="s">
        <v>839</v>
      </c>
      <c r="AF22" s="171">
        <v>0.1</v>
      </c>
      <c r="AG22" s="171">
        <f>+'Mayo 2017'!AG22+'Junio 2017'!AF22+AF22+'Julio 2017'!AF22</f>
        <v>0.63</v>
      </c>
      <c r="AH22" s="173" t="s">
        <v>880</v>
      </c>
    </row>
    <row r="23" spans="2:34" ht="67.5" x14ac:dyDescent="0.25">
      <c r="B23" s="201" t="s">
        <v>40</v>
      </c>
      <c r="C23" s="201" t="s">
        <v>41</v>
      </c>
      <c r="D23" s="201" t="s">
        <v>42</v>
      </c>
      <c r="E23" s="201" t="s">
        <v>43</v>
      </c>
      <c r="F23" s="201" t="s">
        <v>52</v>
      </c>
      <c r="G23" s="201" t="s">
        <v>302</v>
      </c>
      <c r="H23" s="201" t="s">
        <v>303</v>
      </c>
      <c r="I23" s="201" t="s">
        <v>305</v>
      </c>
      <c r="J23" s="106" t="s">
        <v>98</v>
      </c>
      <c r="K23" s="173" t="s">
        <v>99</v>
      </c>
      <c r="L23" s="173" t="s">
        <v>100</v>
      </c>
      <c r="M23" s="106" t="s">
        <v>46</v>
      </c>
      <c r="N23" s="160">
        <v>42826</v>
      </c>
      <c r="O23" s="160">
        <v>43100</v>
      </c>
      <c r="P23" s="173" t="s">
        <v>96</v>
      </c>
      <c r="Q23" s="173" t="s">
        <v>97</v>
      </c>
      <c r="R23" s="108">
        <v>7.0000000000000007E-2</v>
      </c>
      <c r="S23" s="171"/>
      <c r="T23" s="108"/>
      <c r="U23" s="108"/>
      <c r="V23" s="108">
        <v>0.05</v>
      </c>
      <c r="W23" s="108">
        <v>0.1</v>
      </c>
      <c r="X23" s="171">
        <v>0.1</v>
      </c>
      <c r="Y23" s="108">
        <v>0.1</v>
      </c>
      <c r="Z23" s="108">
        <v>0.1</v>
      </c>
      <c r="AA23" s="171">
        <v>0.15</v>
      </c>
      <c r="AB23" s="171">
        <v>0.15</v>
      </c>
      <c r="AC23" s="171">
        <v>0.15</v>
      </c>
      <c r="AD23" s="171">
        <v>0.1</v>
      </c>
      <c r="AE23" s="203" t="s">
        <v>839</v>
      </c>
      <c r="AF23" s="171">
        <v>0.03</v>
      </c>
      <c r="AG23" s="171">
        <f>+'Mayo 2017'!AG23+'Junio 2017'!AF23+AF23+'Julio 2017'!AF23</f>
        <v>0.38</v>
      </c>
      <c r="AH23" s="175" t="s">
        <v>881</v>
      </c>
    </row>
    <row r="24" spans="2:34" ht="56.25" x14ac:dyDescent="0.25">
      <c r="B24" s="201" t="s">
        <v>40</v>
      </c>
      <c r="C24" s="201" t="s">
        <v>41</v>
      </c>
      <c r="D24" s="201" t="s">
        <v>42</v>
      </c>
      <c r="E24" s="201" t="s">
        <v>43</v>
      </c>
      <c r="F24" s="201" t="s">
        <v>52</v>
      </c>
      <c r="G24" s="201" t="s">
        <v>302</v>
      </c>
      <c r="H24" s="201" t="s">
        <v>303</v>
      </c>
      <c r="I24" s="201" t="s">
        <v>305</v>
      </c>
      <c r="J24" s="106" t="s">
        <v>101</v>
      </c>
      <c r="K24" s="173" t="s">
        <v>102</v>
      </c>
      <c r="L24" s="173" t="s">
        <v>103</v>
      </c>
      <c r="M24" s="106" t="s">
        <v>46</v>
      </c>
      <c r="N24" s="160">
        <v>42826</v>
      </c>
      <c r="O24" s="160">
        <v>43100</v>
      </c>
      <c r="P24" s="173" t="s">
        <v>96</v>
      </c>
      <c r="Q24" s="173" t="s">
        <v>104</v>
      </c>
      <c r="R24" s="108">
        <v>0.08</v>
      </c>
      <c r="S24" s="171">
        <v>0.02</v>
      </c>
      <c r="T24" s="108">
        <v>0.04</v>
      </c>
      <c r="U24" s="108">
        <v>0.06</v>
      </c>
      <c r="V24" s="108">
        <v>0.08</v>
      </c>
      <c r="W24" s="108">
        <v>0.1</v>
      </c>
      <c r="X24" s="171">
        <v>0.1</v>
      </c>
      <c r="Y24" s="108">
        <v>0.1</v>
      </c>
      <c r="Z24" s="108">
        <v>0.1</v>
      </c>
      <c r="AA24" s="171">
        <v>0.1</v>
      </c>
      <c r="AB24" s="171">
        <v>0.1</v>
      </c>
      <c r="AC24" s="171">
        <v>0.1</v>
      </c>
      <c r="AD24" s="171">
        <v>0.1</v>
      </c>
      <c r="AE24" s="203" t="s">
        <v>839</v>
      </c>
      <c r="AF24" s="171">
        <v>0.05</v>
      </c>
      <c r="AG24" s="171">
        <f>+'Mayo 2017'!AG24+'Junio 2017'!AF24+AF24+'Julio 2017'!AF24</f>
        <v>0.43999999999999995</v>
      </c>
      <c r="AH24" s="176" t="s">
        <v>882</v>
      </c>
    </row>
    <row r="25" spans="2:34" ht="292.5" x14ac:dyDescent="0.25">
      <c r="B25" s="201" t="s">
        <v>40</v>
      </c>
      <c r="C25" s="201" t="s">
        <v>41</v>
      </c>
      <c r="D25" s="201" t="s">
        <v>42</v>
      </c>
      <c r="E25" s="201" t="s">
        <v>43</v>
      </c>
      <c r="F25" s="201" t="s">
        <v>52</v>
      </c>
      <c r="G25" s="201" t="s">
        <v>324</v>
      </c>
      <c r="H25" s="201" t="s">
        <v>325</v>
      </c>
      <c r="I25" s="201" t="s">
        <v>323</v>
      </c>
      <c r="J25" s="106" t="s">
        <v>105</v>
      </c>
      <c r="K25" s="173" t="s">
        <v>106</v>
      </c>
      <c r="L25" s="173" t="s">
        <v>107</v>
      </c>
      <c r="M25" s="106" t="s">
        <v>46</v>
      </c>
      <c r="N25" s="160">
        <v>42745</v>
      </c>
      <c r="O25" s="160">
        <v>43100</v>
      </c>
      <c r="P25" s="173" t="s">
        <v>96</v>
      </c>
      <c r="Q25" s="173" t="s">
        <v>108</v>
      </c>
      <c r="R25" s="108">
        <v>0.08</v>
      </c>
      <c r="S25" s="171">
        <v>0.04</v>
      </c>
      <c r="T25" s="108">
        <v>0.06</v>
      </c>
      <c r="U25" s="108">
        <v>0.08</v>
      </c>
      <c r="V25" s="108">
        <v>0.08</v>
      </c>
      <c r="W25" s="108">
        <v>0.08</v>
      </c>
      <c r="X25" s="171">
        <v>0.08</v>
      </c>
      <c r="Y25" s="108">
        <v>0.08</v>
      </c>
      <c r="Z25" s="108">
        <v>0.08</v>
      </c>
      <c r="AA25" s="171">
        <v>0.1</v>
      </c>
      <c r="AB25" s="171">
        <v>0.1</v>
      </c>
      <c r="AC25" s="171">
        <v>0.1</v>
      </c>
      <c r="AD25" s="171">
        <v>0.12</v>
      </c>
      <c r="AE25" s="203" t="s">
        <v>839</v>
      </c>
      <c r="AF25" s="171">
        <v>0.06</v>
      </c>
      <c r="AG25" s="171">
        <f>+'Mayo 2017'!AG25+'Junio 2017'!AF25+AF25+'Julio 2017'!AF25</f>
        <v>0.48</v>
      </c>
      <c r="AH25" s="176" t="s">
        <v>883</v>
      </c>
    </row>
    <row r="26" spans="2:34" ht="45" x14ac:dyDescent="0.25">
      <c r="B26" s="201" t="s">
        <v>40</v>
      </c>
      <c r="C26" s="201" t="s">
        <v>41</v>
      </c>
      <c r="D26" s="201" t="s">
        <v>42</v>
      </c>
      <c r="E26" s="201" t="s">
        <v>43</v>
      </c>
      <c r="F26" s="201" t="s">
        <v>52</v>
      </c>
      <c r="G26" s="201" t="s">
        <v>302</v>
      </c>
      <c r="H26" s="201" t="s">
        <v>303</v>
      </c>
      <c r="I26" s="201" t="s">
        <v>305</v>
      </c>
      <c r="J26" s="106" t="s">
        <v>109</v>
      </c>
      <c r="K26" s="173" t="s">
        <v>110</v>
      </c>
      <c r="L26" s="173" t="s">
        <v>111</v>
      </c>
      <c r="M26" s="106" t="s">
        <v>46</v>
      </c>
      <c r="N26" s="160">
        <v>42658</v>
      </c>
      <c r="O26" s="160">
        <v>43100</v>
      </c>
      <c r="P26" s="173" t="s">
        <v>96</v>
      </c>
      <c r="Q26" s="173" t="s">
        <v>112</v>
      </c>
      <c r="R26" s="108">
        <v>0.02</v>
      </c>
      <c r="S26" s="171">
        <v>0.01</v>
      </c>
      <c r="T26" s="108"/>
      <c r="U26" s="108"/>
      <c r="V26" s="108">
        <v>0.04</v>
      </c>
      <c r="W26" s="108"/>
      <c r="X26" s="171"/>
      <c r="Y26" s="108"/>
      <c r="Z26" s="108">
        <v>0.1</v>
      </c>
      <c r="AA26" s="171">
        <v>0.2</v>
      </c>
      <c r="AB26" s="171">
        <v>0.2</v>
      </c>
      <c r="AC26" s="171">
        <v>0.2</v>
      </c>
      <c r="AD26" s="171">
        <v>0.25</v>
      </c>
      <c r="AE26" s="203" t="s">
        <v>839</v>
      </c>
      <c r="AF26" s="171">
        <v>0.1</v>
      </c>
      <c r="AG26" s="171">
        <f>+'Mayo 2017'!AG26+'Junio 2017'!AF26+AF26+'Julio 2017'!AF26</f>
        <v>0.16</v>
      </c>
      <c r="AH26" s="171" t="s">
        <v>884</v>
      </c>
    </row>
    <row r="27" spans="2:34" ht="258.75" x14ac:dyDescent="0.25">
      <c r="B27" s="201" t="s">
        <v>40</v>
      </c>
      <c r="C27" s="201" t="s">
        <v>41</v>
      </c>
      <c r="D27" s="201" t="s">
        <v>42</v>
      </c>
      <c r="E27" s="201" t="s">
        <v>43</v>
      </c>
      <c r="F27" s="201" t="s">
        <v>52</v>
      </c>
      <c r="G27" s="201" t="s">
        <v>302</v>
      </c>
      <c r="H27" s="201" t="s">
        <v>303</v>
      </c>
      <c r="I27" s="201" t="s">
        <v>305</v>
      </c>
      <c r="J27" s="106" t="s">
        <v>113</v>
      </c>
      <c r="K27" s="173" t="s">
        <v>114</v>
      </c>
      <c r="L27" s="173" t="s">
        <v>115</v>
      </c>
      <c r="M27" s="106" t="s">
        <v>46</v>
      </c>
      <c r="N27" s="160">
        <v>42826</v>
      </c>
      <c r="O27" s="160">
        <v>43100</v>
      </c>
      <c r="P27" s="173" t="s">
        <v>116</v>
      </c>
      <c r="Q27" s="173" t="s">
        <v>117</v>
      </c>
      <c r="R27" s="108">
        <v>0.08</v>
      </c>
      <c r="S27" s="171"/>
      <c r="T27" s="108"/>
      <c r="U27" s="108"/>
      <c r="V27" s="108">
        <v>0.05</v>
      </c>
      <c r="W27" s="108">
        <v>0.1</v>
      </c>
      <c r="X27" s="171">
        <v>0.1</v>
      </c>
      <c r="Y27" s="108">
        <v>0.1</v>
      </c>
      <c r="Z27" s="108">
        <v>0.1</v>
      </c>
      <c r="AA27" s="171">
        <v>0.1</v>
      </c>
      <c r="AB27" s="171">
        <v>0.1</v>
      </c>
      <c r="AC27" s="171">
        <v>0.1</v>
      </c>
      <c r="AD27" s="171">
        <v>0.25</v>
      </c>
      <c r="AE27" s="203" t="s">
        <v>839</v>
      </c>
      <c r="AF27" s="171">
        <v>0.1</v>
      </c>
      <c r="AG27" s="171">
        <f>+'Mayo 2017'!AG27+'Junio 2017'!AF27+AF27+'Julio 2017'!AF27</f>
        <v>0.4</v>
      </c>
      <c r="AH27" s="173" t="s">
        <v>885</v>
      </c>
    </row>
    <row r="28" spans="2:34" ht="90" x14ac:dyDescent="0.25">
      <c r="B28" s="201" t="s">
        <v>40</v>
      </c>
      <c r="C28" s="201" t="s">
        <v>41</v>
      </c>
      <c r="D28" s="201" t="s">
        <v>42</v>
      </c>
      <c r="E28" s="201" t="s">
        <v>43</v>
      </c>
      <c r="F28" s="201" t="s">
        <v>52</v>
      </c>
      <c r="G28" s="201" t="s">
        <v>302</v>
      </c>
      <c r="H28" s="201" t="s">
        <v>303</v>
      </c>
      <c r="I28" s="201" t="s">
        <v>305</v>
      </c>
      <c r="J28" s="106" t="s">
        <v>118</v>
      </c>
      <c r="K28" s="173" t="s">
        <v>119</v>
      </c>
      <c r="L28" s="173" t="s">
        <v>120</v>
      </c>
      <c r="M28" s="106" t="s">
        <v>46</v>
      </c>
      <c r="N28" s="160">
        <v>42948</v>
      </c>
      <c r="O28" s="160">
        <v>43100</v>
      </c>
      <c r="P28" s="173"/>
      <c r="Q28" s="173"/>
      <c r="R28" s="108">
        <v>0.08</v>
      </c>
      <c r="S28" s="171"/>
      <c r="T28" s="108"/>
      <c r="U28" s="108"/>
      <c r="V28" s="108"/>
      <c r="W28" s="108"/>
      <c r="X28" s="171"/>
      <c r="Y28" s="108"/>
      <c r="Z28" s="108">
        <v>0.05</v>
      </c>
      <c r="AA28" s="171">
        <v>0.1</v>
      </c>
      <c r="AB28" s="171">
        <v>0.2</v>
      </c>
      <c r="AC28" s="171">
        <v>0.3</v>
      </c>
      <c r="AD28" s="171">
        <v>0.35</v>
      </c>
      <c r="AE28" s="203" t="s">
        <v>839</v>
      </c>
      <c r="AF28" s="171"/>
      <c r="AG28" s="171">
        <f>+'Mayo 2017'!AG28+'Junio 2017'!AF28+AF28+'Julio 2017'!AF28</f>
        <v>0.02</v>
      </c>
      <c r="AH28" s="173" t="s">
        <v>886</v>
      </c>
    </row>
    <row r="29" spans="2:34" ht="146.25" x14ac:dyDescent="0.25">
      <c r="B29" s="201" t="s">
        <v>40</v>
      </c>
      <c r="C29" s="106" t="s">
        <v>54</v>
      </c>
      <c r="D29" s="201" t="s">
        <v>42</v>
      </c>
      <c r="E29" s="106" t="s">
        <v>55</v>
      </c>
      <c r="F29" s="106" t="s">
        <v>56</v>
      </c>
      <c r="G29" s="201" t="s">
        <v>302</v>
      </c>
      <c r="H29" s="106" t="s">
        <v>309</v>
      </c>
      <c r="I29" s="106" t="s">
        <v>310</v>
      </c>
      <c r="J29" s="199" t="s">
        <v>162</v>
      </c>
      <c r="K29" s="173" t="s">
        <v>339</v>
      </c>
      <c r="L29" s="173" t="s">
        <v>259</v>
      </c>
      <c r="M29" s="106" t="s">
        <v>57</v>
      </c>
      <c r="N29" s="160">
        <v>42795</v>
      </c>
      <c r="O29" s="160">
        <v>42916</v>
      </c>
      <c r="P29" s="173" t="s">
        <v>260</v>
      </c>
      <c r="Q29" s="173" t="s">
        <v>88</v>
      </c>
      <c r="R29" s="108">
        <v>0.2</v>
      </c>
      <c r="S29" s="171"/>
      <c r="T29" s="108"/>
      <c r="U29" s="108">
        <v>0.25</v>
      </c>
      <c r="V29" s="108">
        <v>0.25</v>
      </c>
      <c r="W29" s="108">
        <v>0.25</v>
      </c>
      <c r="X29" s="171">
        <v>0.25</v>
      </c>
      <c r="Y29" s="108"/>
      <c r="Z29" s="108"/>
      <c r="AA29" s="171"/>
      <c r="AB29" s="108"/>
      <c r="AC29" s="108"/>
      <c r="AD29" s="171"/>
      <c r="AE29" s="203" t="s">
        <v>839</v>
      </c>
      <c r="AF29" s="171">
        <v>0.08</v>
      </c>
      <c r="AG29" s="171">
        <f>+'Mayo 2017'!AG29+'Junio 2017'!AF29+AF29+'Julio 2017'!AF29</f>
        <v>0.52999999999999992</v>
      </c>
      <c r="AH29" s="125" t="s">
        <v>872</v>
      </c>
    </row>
    <row r="30" spans="2:34" ht="67.5" x14ac:dyDescent="0.25">
      <c r="B30" s="201" t="s">
        <v>40</v>
      </c>
      <c r="C30" s="201" t="s">
        <v>58</v>
      </c>
      <c r="D30" s="201" t="s">
        <v>42</v>
      </c>
      <c r="E30" s="106" t="s">
        <v>55</v>
      </c>
      <c r="F30" s="201" t="s">
        <v>58</v>
      </c>
      <c r="G30" s="201" t="s">
        <v>302</v>
      </c>
      <c r="H30" s="106" t="s">
        <v>309</v>
      </c>
      <c r="I30" s="106" t="s">
        <v>311</v>
      </c>
      <c r="J30" s="294" t="s">
        <v>163</v>
      </c>
      <c r="K30" s="173" t="s">
        <v>164</v>
      </c>
      <c r="L30" s="173" t="s">
        <v>261</v>
      </c>
      <c r="M30" s="106" t="s">
        <v>57</v>
      </c>
      <c r="N30" s="160">
        <v>42736</v>
      </c>
      <c r="O30" s="160">
        <v>43100</v>
      </c>
      <c r="P30" s="173" t="s">
        <v>262</v>
      </c>
      <c r="Q30" s="173" t="s">
        <v>88</v>
      </c>
      <c r="R30" s="108">
        <v>0</v>
      </c>
      <c r="S30" s="171">
        <v>0.08</v>
      </c>
      <c r="T30" s="108">
        <v>0.08</v>
      </c>
      <c r="U30" s="108">
        <v>0.08</v>
      </c>
      <c r="V30" s="108">
        <v>0.08</v>
      </c>
      <c r="W30" s="108">
        <v>0.08</v>
      </c>
      <c r="X30" s="171">
        <v>0.08</v>
      </c>
      <c r="Y30" s="108">
        <v>0.08</v>
      </c>
      <c r="Z30" s="108">
        <v>0.08</v>
      </c>
      <c r="AA30" s="171">
        <v>0.08</v>
      </c>
      <c r="AB30" s="108">
        <v>0.09</v>
      </c>
      <c r="AC30" s="108">
        <v>0.09</v>
      </c>
      <c r="AD30" s="171">
        <v>0.1</v>
      </c>
      <c r="AE30" s="203" t="s">
        <v>839</v>
      </c>
      <c r="AF30" s="171">
        <v>0.08</v>
      </c>
      <c r="AG30" s="171">
        <f>+'Mayo 2017'!AG30+'Junio 2017'!AF30+AF30+'Julio 2017'!AF30</f>
        <v>0.64</v>
      </c>
      <c r="AH30" s="125" t="s">
        <v>873</v>
      </c>
    </row>
    <row r="31" spans="2:34" ht="348.75" x14ac:dyDescent="0.25">
      <c r="B31" s="201" t="s">
        <v>40</v>
      </c>
      <c r="C31" s="201" t="s">
        <v>58</v>
      </c>
      <c r="D31" s="201" t="s">
        <v>42</v>
      </c>
      <c r="E31" s="106" t="s">
        <v>55</v>
      </c>
      <c r="F31" s="201" t="s">
        <v>58</v>
      </c>
      <c r="G31" s="201" t="s">
        <v>302</v>
      </c>
      <c r="H31" s="106" t="s">
        <v>309</v>
      </c>
      <c r="I31" s="106" t="s">
        <v>311</v>
      </c>
      <c r="J31" s="295"/>
      <c r="K31" s="173" t="s">
        <v>165</v>
      </c>
      <c r="L31" s="173" t="s">
        <v>263</v>
      </c>
      <c r="M31" s="106" t="s">
        <v>57</v>
      </c>
      <c r="N31" s="160">
        <v>42736</v>
      </c>
      <c r="O31" s="160">
        <v>43100</v>
      </c>
      <c r="P31" s="173" t="s">
        <v>260</v>
      </c>
      <c r="Q31" s="173" t="s">
        <v>88</v>
      </c>
      <c r="R31" s="108">
        <v>0.05</v>
      </c>
      <c r="S31" s="171">
        <v>0.08</v>
      </c>
      <c r="T31" s="108">
        <v>0.08</v>
      </c>
      <c r="U31" s="108">
        <v>0.08</v>
      </c>
      <c r="V31" s="108">
        <v>0.08</v>
      </c>
      <c r="W31" s="108">
        <v>0.08</v>
      </c>
      <c r="X31" s="171">
        <v>0.08</v>
      </c>
      <c r="Y31" s="108">
        <v>0.08</v>
      </c>
      <c r="Z31" s="108">
        <v>0.08</v>
      </c>
      <c r="AA31" s="171">
        <v>0.08</v>
      </c>
      <c r="AB31" s="108">
        <v>0.09</v>
      </c>
      <c r="AC31" s="108">
        <v>0.09</v>
      </c>
      <c r="AD31" s="171">
        <v>0.1</v>
      </c>
      <c r="AE31" s="203" t="s">
        <v>839</v>
      </c>
      <c r="AF31" s="171">
        <v>0.08</v>
      </c>
      <c r="AG31" s="171">
        <f>+'Mayo 2017'!AG31+'Junio 2017'!AF31+AF31+'Julio 2017'!AF31</f>
        <v>0.64</v>
      </c>
      <c r="AH31" s="137" t="s">
        <v>874</v>
      </c>
    </row>
    <row r="32" spans="2:34" ht="146.25" x14ac:dyDescent="0.25">
      <c r="B32" s="201" t="s">
        <v>40</v>
      </c>
      <c r="C32" s="106" t="s">
        <v>54</v>
      </c>
      <c r="D32" s="201" t="s">
        <v>42</v>
      </c>
      <c r="E32" s="201" t="s">
        <v>55</v>
      </c>
      <c r="F32" s="106" t="s">
        <v>56</v>
      </c>
      <c r="G32" s="201" t="s">
        <v>302</v>
      </c>
      <c r="H32" s="106" t="s">
        <v>309</v>
      </c>
      <c r="I32" s="106" t="s">
        <v>311</v>
      </c>
      <c r="J32" s="294" t="s">
        <v>326</v>
      </c>
      <c r="K32" s="173" t="s">
        <v>166</v>
      </c>
      <c r="L32" s="173" t="s">
        <v>264</v>
      </c>
      <c r="M32" s="106" t="s">
        <v>57</v>
      </c>
      <c r="N32" s="160">
        <v>42736</v>
      </c>
      <c r="O32" s="160">
        <v>43100</v>
      </c>
      <c r="P32" s="173" t="s">
        <v>260</v>
      </c>
      <c r="Q32" s="173" t="s">
        <v>265</v>
      </c>
      <c r="R32" s="108">
        <v>0.05</v>
      </c>
      <c r="S32" s="171">
        <v>0.08</v>
      </c>
      <c r="T32" s="108">
        <v>0.08</v>
      </c>
      <c r="U32" s="108">
        <v>0.08</v>
      </c>
      <c r="V32" s="108">
        <v>0.08</v>
      </c>
      <c r="W32" s="108">
        <v>0.08</v>
      </c>
      <c r="X32" s="171">
        <v>0.08</v>
      </c>
      <c r="Y32" s="108">
        <v>0.08</v>
      </c>
      <c r="Z32" s="108">
        <v>0.08</v>
      </c>
      <c r="AA32" s="171">
        <v>0.08</v>
      </c>
      <c r="AB32" s="108">
        <v>0.09</v>
      </c>
      <c r="AC32" s="108">
        <v>0.09</v>
      </c>
      <c r="AD32" s="171">
        <v>0.1</v>
      </c>
      <c r="AE32" s="203" t="s">
        <v>839</v>
      </c>
      <c r="AF32" s="171">
        <v>0.08</v>
      </c>
      <c r="AG32" s="171">
        <f>+'Mayo 2017'!AG32+'Junio 2017'!AF32+AF32+'Julio 2017'!AF32</f>
        <v>0.64</v>
      </c>
      <c r="AH32" s="137" t="s">
        <v>875</v>
      </c>
    </row>
    <row r="33" spans="2:34" ht="56.25" x14ac:dyDescent="0.25">
      <c r="B33" s="201" t="s">
        <v>59</v>
      </c>
      <c r="C33" s="106" t="s">
        <v>54</v>
      </c>
      <c r="D33" s="201" t="s">
        <v>42</v>
      </c>
      <c r="E33" s="201" t="s">
        <v>55</v>
      </c>
      <c r="F33" s="106" t="s">
        <v>56</v>
      </c>
      <c r="G33" s="201" t="s">
        <v>302</v>
      </c>
      <c r="H33" s="106" t="s">
        <v>309</v>
      </c>
      <c r="I33" s="106" t="s">
        <v>311</v>
      </c>
      <c r="J33" s="295"/>
      <c r="K33" s="173" t="s">
        <v>167</v>
      </c>
      <c r="L33" s="173" t="s">
        <v>266</v>
      </c>
      <c r="M33" s="106" t="s">
        <v>57</v>
      </c>
      <c r="N33" s="160">
        <v>42795</v>
      </c>
      <c r="O33" s="160">
        <v>43100</v>
      </c>
      <c r="P33" s="173" t="s">
        <v>260</v>
      </c>
      <c r="Q33" s="173" t="s">
        <v>267</v>
      </c>
      <c r="R33" s="108">
        <v>0.3</v>
      </c>
      <c r="S33" s="171"/>
      <c r="T33" s="108"/>
      <c r="U33" s="108">
        <v>0.1</v>
      </c>
      <c r="V33" s="108">
        <v>0.1</v>
      </c>
      <c r="W33" s="108">
        <v>0.1</v>
      </c>
      <c r="X33" s="171">
        <v>0.1</v>
      </c>
      <c r="Y33" s="108">
        <v>0.1</v>
      </c>
      <c r="Z33" s="108">
        <v>0.1</v>
      </c>
      <c r="AA33" s="171">
        <v>0.1</v>
      </c>
      <c r="AB33" s="108">
        <v>0.1</v>
      </c>
      <c r="AC33" s="108">
        <v>0.1</v>
      </c>
      <c r="AD33" s="171">
        <v>0.1</v>
      </c>
      <c r="AE33" s="203" t="s">
        <v>839</v>
      </c>
      <c r="AF33" s="171">
        <v>0.1</v>
      </c>
      <c r="AG33" s="171">
        <f>+'Mayo 2017'!AG33+'Junio 2017'!AF33+AF33+'Julio 2017'!AF33</f>
        <v>0.48</v>
      </c>
      <c r="AH33" s="125" t="s">
        <v>876</v>
      </c>
    </row>
    <row r="34" spans="2:34" ht="67.5" x14ac:dyDescent="0.25">
      <c r="B34" s="201" t="s">
        <v>59</v>
      </c>
      <c r="C34" s="106" t="s">
        <v>54</v>
      </c>
      <c r="D34" s="201" t="s">
        <v>42</v>
      </c>
      <c r="E34" s="201" t="s">
        <v>55</v>
      </c>
      <c r="F34" s="201" t="s">
        <v>168</v>
      </c>
      <c r="G34" s="201" t="s">
        <v>302</v>
      </c>
      <c r="H34" s="106" t="s">
        <v>309</v>
      </c>
      <c r="I34" s="106" t="s">
        <v>311</v>
      </c>
      <c r="J34" s="306" t="s">
        <v>169</v>
      </c>
      <c r="K34" s="172" t="s">
        <v>170</v>
      </c>
      <c r="L34" s="172" t="s">
        <v>268</v>
      </c>
      <c r="M34" s="201" t="s">
        <v>57</v>
      </c>
      <c r="N34" s="160">
        <v>42736</v>
      </c>
      <c r="O34" s="160">
        <v>43100</v>
      </c>
      <c r="P34" s="173" t="s">
        <v>260</v>
      </c>
      <c r="Q34" s="172" t="s">
        <v>88</v>
      </c>
      <c r="R34" s="108">
        <v>0.3</v>
      </c>
      <c r="S34" s="171"/>
      <c r="T34" s="108">
        <v>0.09</v>
      </c>
      <c r="U34" s="108">
        <v>0.09</v>
      </c>
      <c r="V34" s="108">
        <v>0.09</v>
      </c>
      <c r="W34" s="108">
        <v>0.09</v>
      </c>
      <c r="X34" s="171">
        <v>0.09</v>
      </c>
      <c r="Y34" s="108">
        <v>0.09</v>
      </c>
      <c r="Z34" s="108">
        <v>0.09</v>
      </c>
      <c r="AA34" s="171">
        <v>0.09</v>
      </c>
      <c r="AB34" s="171">
        <v>0.09</v>
      </c>
      <c r="AC34" s="171">
        <v>0.09</v>
      </c>
      <c r="AD34" s="171">
        <v>0.1</v>
      </c>
      <c r="AE34" s="203" t="s">
        <v>839</v>
      </c>
      <c r="AF34" s="171">
        <v>0.09</v>
      </c>
      <c r="AG34" s="171">
        <f>+'Mayo 2017'!AG34+'Junio 2017'!AF34+AF34+'Julio 2017'!AF34</f>
        <v>0.62999999999999989</v>
      </c>
      <c r="AH34" s="125" t="s">
        <v>877</v>
      </c>
    </row>
    <row r="35" spans="2:34" ht="67.5" x14ac:dyDescent="0.25">
      <c r="B35" s="201" t="s">
        <v>59</v>
      </c>
      <c r="C35" s="106" t="s">
        <v>54</v>
      </c>
      <c r="D35" s="201" t="s">
        <v>42</v>
      </c>
      <c r="E35" s="201" t="s">
        <v>55</v>
      </c>
      <c r="F35" s="201" t="s">
        <v>168</v>
      </c>
      <c r="G35" s="201" t="s">
        <v>302</v>
      </c>
      <c r="H35" s="106" t="s">
        <v>309</v>
      </c>
      <c r="I35" s="106" t="s">
        <v>311</v>
      </c>
      <c r="J35" s="307"/>
      <c r="K35" s="172" t="s">
        <v>171</v>
      </c>
      <c r="L35" s="172" t="s">
        <v>268</v>
      </c>
      <c r="M35" s="201" t="s">
        <v>57</v>
      </c>
      <c r="N35" s="160">
        <v>42736</v>
      </c>
      <c r="O35" s="160">
        <v>43100</v>
      </c>
      <c r="P35" s="173" t="s">
        <v>260</v>
      </c>
      <c r="Q35" s="172" t="s">
        <v>88</v>
      </c>
      <c r="R35" s="108">
        <v>0.1</v>
      </c>
      <c r="S35" s="171">
        <v>0.08</v>
      </c>
      <c r="T35" s="108">
        <v>0.08</v>
      </c>
      <c r="U35" s="108">
        <v>0.08</v>
      </c>
      <c r="V35" s="108">
        <v>0.08</v>
      </c>
      <c r="W35" s="108">
        <v>0.08</v>
      </c>
      <c r="X35" s="171">
        <v>0.08</v>
      </c>
      <c r="Y35" s="108">
        <v>0.08</v>
      </c>
      <c r="Z35" s="108">
        <v>0.08</v>
      </c>
      <c r="AA35" s="171">
        <v>0.08</v>
      </c>
      <c r="AB35" s="171">
        <v>0.09</v>
      </c>
      <c r="AC35" s="171">
        <v>0.09</v>
      </c>
      <c r="AD35" s="171">
        <v>0.1</v>
      </c>
      <c r="AE35" s="203" t="s">
        <v>839</v>
      </c>
      <c r="AF35" s="171">
        <v>0.08</v>
      </c>
      <c r="AG35" s="171">
        <f>+'Mayo 2017'!AG35+'Junio 2017'!AF35+AF35+'Julio 2017'!AF35</f>
        <v>0.64</v>
      </c>
      <c r="AH35" s="137" t="s">
        <v>877</v>
      </c>
    </row>
    <row r="36" spans="2:34" ht="316.5" customHeight="1" x14ac:dyDescent="0.25">
      <c r="B36" s="201" t="s">
        <v>59</v>
      </c>
      <c r="C36" s="201" t="s">
        <v>60</v>
      </c>
      <c r="D36" s="201" t="s">
        <v>61</v>
      </c>
      <c r="E36" s="201" t="s">
        <v>62</v>
      </c>
      <c r="F36" s="201" t="s">
        <v>63</v>
      </c>
      <c r="G36" s="201" t="s">
        <v>302</v>
      </c>
      <c r="H36" s="106" t="s">
        <v>312</v>
      </c>
      <c r="I36" s="172" t="s">
        <v>312</v>
      </c>
      <c r="J36" s="306" t="s">
        <v>172</v>
      </c>
      <c r="K36" s="172" t="s">
        <v>173</v>
      </c>
      <c r="L36" s="172" t="s">
        <v>269</v>
      </c>
      <c r="M36" s="201" t="s">
        <v>57</v>
      </c>
      <c r="N36" s="160">
        <v>42736</v>
      </c>
      <c r="O36" s="160">
        <v>43100</v>
      </c>
      <c r="P36" s="173" t="s">
        <v>260</v>
      </c>
      <c r="Q36" s="172" t="s">
        <v>270</v>
      </c>
      <c r="R36" s="108">
        <v>0</v>
      </c>
      <c r="S36" s="171">
        <v>0.08</v>
      </c>
      <c r="T36" s="108">
        <v>0.08</v>
      </c>
      <c r="U36" s="108">
        <v>0.08</v>
      </c>
      <c r="V36" s="108">
        <v>0.08</v>
      </c>
      <c r="W36" s="108">
        <v>0.08</v>
      </c>
      <c r="X36" s="171">
        <v>0.08</v>
      </c>
      <c r="Y36" s="108">
        <v>0.08</v>
      </c>
      <c r="Z36" s="108">
        <v>0.08</v>
      </c>
      <c r="AA36" s="171">
        <v>0.08</v>
      </c>
      <c r="AB36" s="171">
        <v>0.09</v>
      </c>
      <c r="AC36" s="171">
        <v>0.09</v>
      </c>
      <c r="AD36" s="171">
        <v>0.1</v>
      </c>
      <c r="AE36" s="203" t="s">
        <v>839</v>
      </c>
      <c r="AF36" s="171">
        <v>0.08</v>
      </c>
      <c r="AG36" s="171">
        <f>+'Mayo 2017'!AG36+'Junio 2017'!AF36+AF36+'Julio 2017'!AF36</f>
        <v>0.64</v>
      </c>
      <c r="AH36" s="156" t="s">
        <v>889</v>
      </c>
    </row>
    <row r="37" spans="2:34" ht="146.25" x14ac:dyDescent="0.25">
      <c r="B37" s="201" t="s">
        <v>59</v>
      </c>
      <c r="C37" s="201" t="s">
        <v>60</v>
      </c>
      <c r="D37" s="201" t="s">
        <v>61</v>
      </c>
      <c r="E37" s="201" t="s">
        <v>62</v>
      </c>
      <c r="F37" s="201" t="s">
        <v>63</v>
      </c>
      <c r="G37" s="201" t="s">
        <v>302</v>
      </c>
      <c r="H37" s="106" t="s">
        <v>312</v>
      </c>
      <c r="I37" s="172" t="s">
        <v>312</v>
      </c>
      <c r="J37" s="308"/>
      <c r="K37" s="172" t="s">
        <v>171</v>
      </c>
      <c r="L37" s="172" t="s">
        <v>271</v>
      </c>
      <c r="M37" s="201" t="s">
        <v>57</v>
      </c>
      <c r="N37" s="160">
        <v>42736</v>
      </c>
      <c r="O37" s="160">
        <v>43100</v>
      </c>
      <c r="P37" s="173" t="s">
        <v>260</v>
      </c>
      <c r="Q37" s="172"/>
      <c r="R37" s="108">
        <v>1</v>
      </c>
      <c r="S37" s="171">
        <v>0.08</v>
      </c>
      <c r="T37" s="108">
        <v>0.08</v>
      </c>
      <c r="U37" s="108">
        <v>0.08</v>
      </c>
      <c r="V37" s="108">
        <v>0.08</v>
      </c>
      <c r="W37" s="108">
        <v>0.08</v>
      </c>
      <c r="X37" s="171">
        <v>0.08</v>
      </c>
      <c r="Y37" s="108">
        <v>0.08</v>
      </c>
      <c r="Z37" s="108">
        <v>0.08</v>
      </c>
      <c r="AA37" s="171">
        <v>0.08</v>
      </c>
      <c r="AB37" s="171">
        <v>0.09</v>
      </c>
      <c r="AC37" s="171">
        <v>0.09</v>
      </c>
      <c r="AD37" s="171">
        <v>0.1</v>
      </c>
      <c r="AE37" s="203" t="s">
        <v>839</v>
      </c>
      <c r="AF37" s="171">
        <v>0.08</v>
      </c>
      <c r="AG37" s="171">
        <f>+'Mayo 2017'!AG37+'Junio 2017'!AF37+AF37+'Julio 2017'!AF37</f>
        <v>0.64</v>
      </c>
      <c r="AH37" s="154" t="s">
        <v>878</v>
      </c>
    </row>
    <row r="38" spans="2:34" ht="180" customHeight="1" x14ac:dyDescent="0.25">
      <c r="B38" s="201" t="s">
        <v>59</v>
      </c>
      <c r="C38" s="201" t="s">
        <v>60</v>
      </c>
      <c r="D38" s="201" t="s">
        <v>61</v>
      </c>
      <c r="E38" s="201" t="s">
        <v>62</v>
      </c>
      <c r="F38" s="201" t="s">
        <v>63</v>
      </c>
      <c r="G38" s="201" t="s">
        <v>302</v>
      </c>
      <c r="H38" s="106" t="s">
        <v>312</v>
      </c>
      <c r="I38" s="172" t="s">
        <v>312</v>
      </c>
      <c r="J38" s="307"/>
      <c r="K38" s="172" t="s">
        <v>174</v>
      </c>
      <c r="L38" s="172" t="s">
        <v>272</v>
      </c>
      <c r="M38" s="201" t="s">
        <v>57</v>
      </c>
      <c r="N38" s="160">
        <v>42887</v>
      </c>
      <c r="O38" s="160">
        <v>43100</v>
      </c>
      <c r="P38" s="173" t="s">
        <v>260</v>
      </c>
      <c r="Q38" s="172"/>
      <c r="R38" s="108">
        <v>0</v>
      </c>
      <c r="S38" s="171"/>
      <c r="T38" s="108"/>
      <c r="U38" s="108"/>
      <c r="V38" s="108"/>
      <c r="W38" s="108"/>
      <c r="X38" s="171">
        <v>0.5</v>
      </c>
      <c r="Y38" s="108"/>
      <c r="Z38" s="108"/>
      <c r="AA38" s="171"/>
      <c r="AB38" s="171"/>
      <c r="AC38" s="171"/>
      <c r="AD38" s="171">
        <v>0.5</v>
      </c>
      <c r="AE38" s="203" t="s">
        <v>839</v>
      </c>
      <c r="AF38" s="171">
        <v>0.08</v>
      </c>
      <c r="AG38" s="171">
        <f>+'Mayo 2017'!AG38+'Junio 2017'!AF38+AF38+'Julio 2017'!AF38</f>
        <v>0.32</v>
      </c>
      <c r="AH38" s="156" t="s">
        <v>879</v>
      </c>
    </row>
    <row r="39" spans="2:34" ht="281.25" x14ac:dyDescent="0.25">
      <c r="B39" s="201" t="s">
        <v>64</v>
      </c>
      <c r="C39" s="201" t="s">
        <v>65</v>
      </c>
      <c r="D39" s="201" t="s">
        <v>66</v>
      </c>
      <c r="E39" s="201" t="s">
        <v>67</v>
      </c>
      <c r="F39" s="201" t="s">
        <v>69</v>
      </c>
      <c r="G39" s="201" t="s">
        <v>313</v>
      </c>
      <c r="H39" s="201" t="s">
        <v>81</v>
      </c>
      <c r="I39" s="201" t="s">
        <v>315</v>
      </c>
      <c r="J39" s="201" t="s">
        <v>239</v>
      </c>
      <c r="K39" s="172" t="s">
        <v>240</v>
      </c>
      <c r="L39" s="172" t="s">
        <v>241</v>
      </c>
      <c r="M39" s="201" t="s">
        <v>49</v>
      </c>
      <c r="N39" s="160">
        <v>42740</v>
      </c>
      <c r="O39" s="160">
        <v>43100</v>
      </c>
      <c r="P39" s="172" t="s">
        <v>242</v>
      </c>
      <c r="Q39" s="172" t="s">
        <v>243</v>
      </c>
      <c r="R39" s="108">
        <v>0.02</v>
      </c>
      <c r="S39" s="171">
        <v>0.08</v>
      </c>
      <c r="T39" s="108">
        <v>0.08</v>
      </c>
      <c r="U39" s="108">
        <v>0.08</v>
      </c>
      <c r="V39" s="108">
        <v>0.09</v>
      </c>
      <c r="W39" s="108">
        <v>0.08</v>
      </c>
      <c r="X39" s="171">
        <v>0.08</v>
      </c>
      <c r="Y39" s="108">
        <v>0.08</v>
      </c>
      <c r="Z39" s="108">
        <v>0.09</v>
      </c>
      <c r="AA39" s="171">
        <v>0.08</v>
      </c>
      <c r="AB39" s="108">
        <v>0.09</v>
      </c>
      <c r="AC39" s="108">
        <v>0.08</v>
      </c>
      <c r="AD39" s="171">
        <v>0.09</v>
      </c>
      <c r="AE39" s="203" t="s">
        <v>839</v>
      </c>
      <c r="AF39" s="168">
        <v>7.0000000000000007E-2</v>
      </c>
      <c r="AG39" s="171">
        <f>+'Mayo 2017'!AG39+'Junio 2017'!AF39+AF39+'Julio 2017'!AF39</f>
        <v>0.5272</v>
      </c>
      <c r="AH39" s="110" t="s">
        <v>948</v>
      </c>
    </row>
    <row r="40" spans="2:34" ht="213.75" x14ac:dyDescent="0.25">
      <c r="B40" s="201" t="s">
        <v>64</v>
      </c>
      <c r="C40" s="201" t="s">
        <v>65</v>
      </c>
      <c r="D40" s="201" t="s">
        <v>66</v>
      </c>
      <c r="E40" s="201" t="s">
        <v>67</v>
      </c>
      <c r="F40" s="201" t="s">
        <v>69</v>
      </c>
      <c r="G40" s="201" t="s">
        <v>313</v>
      </c>
      <c r="H40" s="201" t="s">
        <v>81</v>
      </c>
      <c r="I40" s="201" t="s">
        <v>315</v>
      </c>
      <c r="J40" s="106" t="s">
        <v>244</v>
      </c>
      <c r="K40" s="172" t="s">
        <v>245</v>
      </c>
      <c r="L40" s="172" t="s">
        <v>246</v>
      </c>
      <c r="M40" s="201" t="s">
        <v>49</v>
      </c>
      <c r="N40" s="160">
        <v>42740</v>
      </c>
      <c r="O40" s="160">
        <v>43100</v>
      </c>
      <c r="P40" s="172" t="s">
        <v>242</v>
      </c>
      <c r="Q40" s="172" t="s">
        <v>247</v>
      </c>
      <c r="R40" s="108">
        <v>0.03</v>
      </c>
      <c r="S40" s="171">
        <v>0.08</v>
      </c>
      <c r="T40" s="108">
        <v>0.08</v>
      </c>
      <c r="U40" s="108">
        <v>0.08</v>
      </c>
      <c r="V40" s="108">
        <v>0.09</v>
      </c>
      <c r="W40" s="108">
        <v>0.08</v>
      </c>
      <c r="X40" s="171">
        <v>0.08</v>
      </c>
      <c r="Y40" s="108">
        <v>0.08</v>
      </c>
      <c r="Z40" s="108">
        <v>0.09</v>
      </c>
      <c r="AA40" s="171">
        <v>0.08</v>
      </c>
      <c r="AB40" s="108">
        <v>0.09</v>
      </c>
      <c r="AC40" s="108">
        <v>0.08</v>
      </c>
      <c r="AD40" s="171">
        <v>0.09</v>
      </c>
      <c r="AE40" s="203" t="s">
        <v>839</v>
      </c>
      <c r="AF40" s="168">
        <v>0.05</v>
      </c>
      <c r="AG40" s="171">
        <f>+'Mayo 2017'!AG40+'Junio 2017'!AF40+AF40+'Julio 2017'!AF40</f>
        <v>0.54820000000000002</v>
      </c>
      <c r="AH40" s="110" t="s">
        <v>949</v>
      </c>
    </row>
    <row r="41" spans="2:34" ht="360" x14ac:dyDescent="0.25">
      <c r="B41" s="201" t="s">
        <v>64</v>
      </c>
      <c r="C41" s="201" t="s">
        <v>65</v>
      </c>
      <c r="D41" s="201" t="s">
        <v>66</v>
      </c>
      <c r="E41" s="201" t="s">
        <v>67</v>
      </c>
      <c r="F41" s="201" t="s">
        <v>69</v>
      </c>
      <c r="G41" s="201" t="s">
        <v>313</v>
      </c>
      <c r="H41" s="201" t="s">
        <v>81</v>
      </c>
      <c r="I41" s="201" t="s">
        <v>315</v>
      </c>
      <c r="J41" s="201" t="s">
        <v>248</v>
      </c>
      <c r="K41" s="172" t="s">
        <v>249</v>
      </c>
      <c r="L41" s="172" t="s">
        <v>250</v>
      </c>
      <c r="M41" s="201" t="s">
        <v>49</v>
      </c>
      <c r="N41" s="160">
        <v>42740</v>
      </c>
      <c r="O41" s="160">
        <v>43100</v>
      </c>
      <c r="P41" s="172" t="s">
        <v>242</v>
      </c>
      <c r="Q41" s="172" t="s">
        <v>251</v>
      </c>
      <c r="R41" s="108">
        <v>0.02</v>
      </c>
      <c r="S41" s="171">
        <v>0.08</v>
      </c>
      <c r="T41" s="108">
        <v>0.08</v>
      </c>
      <c r="U41" s="108">
        <v>0.08</v>
      </c>
      <c r="V41" s="108">
        <v>0.09</v>
      </c>
      <c r="W41" s="108">
        <v>0.08</v>
      </c>
      <c r="X41" s="171">
        <v>0.08</v>
      </c>
      <c r="Y41" s="108">
        <v>0.08</v>
      </c>
      <c r="Z41" s="108">
        <v>0.09</v>
      </c>
      <c r="AA41" s="171">
        <v>0.08</v>
      </c>
      <c r="AB41" s="108">
        <v>0.09</v>
      </c>
      <c r="AC41" s="108">
        <v>0.08</v>
      </c>
      <c r="AD41" s="171">
        <v>0.09</v>
      </c>
      <c r="AE41" s="203" t="s">
        <v>839</v>
      </c>
      <c r="AF41" s="168">
        <v>0.04</v>
      </c>
      <c r="AG41" s="171">
        <f>+'Mayo 2017'!AG41+'Junio 2017'!AF41+AF41+'Julio 2017'!AF41</f>
        <v>0.51859999999999995</v>
      </c>
      <c r="AH41" s="173" t="s">
        <v>950</v>
      </c>
    </row>
    <row r="42" spans="2:34" ht="292.5" x14ac:dyDescent="0.25">
      <c r="B42" s="201" t="s">
        <v>64</v>
      </c>
      <c r="C42" s="201" t="s">
        <v>65</v>
      </c>
      <c r="D42" s="201" t="s">
        <v>66</v>
      </c>
      <c r="E42" s="201" t="s">
        <v>67</v>
      </c>
      <c r="F42" s="201" t="s">
        <v>69</v>
      </c>
      <c r="G42" s="201" t="s">
        <v>313</v>
      </c>
      <c r="H42" s="201" t="s">
        <v>81</v>
      </c>
      <c r="I42" s="201" t="s">
        <v>315</v>
      </c>
      <c r="J42" s="201" t="s">
        <v>252</v>
      </c>
      <c r="K42" s="172" t="s">
        <v>253</v>
      </c>
      <c r="L42" s="172" t="s">
        <v>254</v>
      </c>
      <c r="M42" s="201" t="s">
        <v>49</v>
      </c>
      <c r="N42" s="160">
        <v>42740</v>
      </c>
      <c r="O42" s="160">
        <v>43100</v>
      </c>
      <c r="P42" s="172" t="s">
        <v>242</v>
      </c>
      <c r="Q42" s="172" t="s">
        <v>251</v>
      </c>
      <c r="R42" s="108">
        <v>0.02</v>
      </c>
      <c r="S42" s="171">
        <v>0.08</v>
      </c>
      <c r="T42" s="108">
        <v>0.08</v>
      </c>
      <c r="U42" s="108">
        <v>0.08</v>
      </c>
      <c r="V42" s="108">
        <v>0.09</v>
      </c>
      <c r="W42" s="108">
        <v>0.08</v>
      </c>
      <c r="X42" s="171">
        <v>0.08</v>
      </c>
      <c r="Y42" s="108">
        <v>0.08</v>
      </c>
      <c r="Z42" s="108">
        <v>0.09</v>
      </c>
      <c r="AA42" s="171">
        <v>0.08</v>
      </c>
      <c r="AB42" s="108">
        <v>0.09</v>
      </c>
      <c r="AC42" s="108">
        <v>0.08</v>
      </c>
      <c r="AD42" s="171">
        <v>0.09</v>
      </c>
      <c r="AE42" s="203" t="s">
        <v>839</v>
      </c>
      <c r="AF42" s="168">
        <v>0.02</v>
      </c>
      <c r="AG42" s="171">
        <f>+'Mayo 2017'!AG42+'Junio 2017'!AF42+AF42+'Julio 2017'!AF42</f>
        <v>0.49720000000000003</v>
      </c>
      <c r="AH42" s="173" t="s">
        <v>951</v>
      </c>
    </row>
    <row r="43" spans="2:34" ht="45" x14ac:dyDescent="0.25">
      <c r="B43" s="201" t="s">
        <v>64</v>
      </c>
      <c r="C43" s="201" t="s">
        <v>65</v>
      </c>
      <c r="D43" s="201" t="s">
        <v>66</v>
      </c>
      <c r="E43" s="201" t="s">
        <v>67</v>
      </c>
      <c r="F43" s="201" t="s">
        <v>75</v>
      </c>
      <c r="G43" s="201" t="s">
        <v>314</v>
      </c>
      <c r="H43" s="201" t="s">
        <v>81</v>
      </c>
      <c r="I43" s="201" t="s">
        <v>316</v>
      </c>
      <c r="J43" s="306" t="s">
        <v>134</v>
      </c>
      <c r="K43" s="172" t="s">
        <v>273</v>
      </c>
      <c r="L43" s="172" t="s">
        <v>274</v>
      </c>
      <c r="M43" s="201" t="s">
        <v>70</v>
      </c>
      <c r="N43" s="122">
        <v>42887</v>
      </c>
      <c r="O43" s="122">
        <v>43100</v>
      </c>
      <c r="P43" s="172" t="s">
        <v>88</v>
      </c>
      <c r="Q43" s="172" t="s">
        <v>88</v>
      </c>
      <c r="R43" s="108">
        <v>0.02</v>
      </c>
      <c r="S43" s="171"/>
      <c r="T43" s="108"/>
      <c r="U43" s="108"/>
      <c r="V43" s="108"/>
      <c r="W43" s="108"/>
      <c r="X43" s="171">
        <v>0.3</v>
      </c>
      <c r="Y43" s="108">
        <v>0.3</v>
      </c>
      <c r="Z43" s="108"/>
      <c r="AA43" s="171">
        <v>0.1</v>
      </c>
      <c r="AB43" s="171">
        <v>0.1</v>
      </c>
      <c r="AC43" s="171">
        <v>0.1</v>
      </c>
      <c r="AD43" s="171">
        <v>0.1</v>
      </c>
      <c r="AE43" s="203" t="s">
        <v>839</v>
      </c>
      <c r="AF43" s="171">
        <v>0</v>
      </c>
      <c r="AG43" s="171">
        <f>+'Mayo 2017'!AG43+'Junio 2017'!AF43+AF43+'Julio 2017'!AF43</f>
        <v>0</v>
      </c>
      <c r="AH43" s="173"/>
    </row>
    <row r="44" spans="2:34" ht="56.25" x14ac:dyDescent="0.25">
      <c r="B44" s="201" t="s">
        <v>64</v>
      </c>
      <c r="C44" s="201" t="s">
        <v>65</v>
      </c>
      <c r="D44" s="201" t="s">
        <v>66</v>
      </c>
      <c r="E44" s="201" t="s">
        <v>67</v>
      </c>
      <c r="F44" s="201" t="s">
        <v>75</v>
      </c>
      <c r="G44" s="201" t="s">
        <v>314</v>
      </c>
      <c r="H44" s="201" t="s">
        <v>81</v>
      </c>
      <c r="I44" s="201" t="s">
        <v>316</v>
      </c>
      <c r="J44" s="309"/>
      <c r="K44" s="172" t="s">
        <v>275</v>
      </c>
      <c r="L44" s="172" t="s">
        <v>276</v>
      </c>
      <c r="M44" s="201" t="s">
        <v>70</v>
      </c>
      <c r="N44" s="122">
        <v>42736</v>
      </c>
      <c r="O44" s="122">
        <v>43100</v>
      </c>
      <c r="P44" s="172" t="s">
        <v>88</v>
      </c>
      <c r="Q44" s="172" t="s">
        <v>88</v>
      </c>
      <c r="R44" s="108">
        <v>0.03</v>
      </c>
      <c r="S44" s="171">
        <v>0.08</v>
      </c>
      <c r="T44" s="108">
        <v>0.08</v>
      </c>
      <c r="U44" s="108">
        <v>0.08</v>
      </c>
      <c r="V44" s="108">
        <v>0.08</v>
      </c>
      <c r="W44" s="108">
        <v>0.08</v>
      </c>
      <c r="X44" s="171">
        <v>0.08</v>
      </c>
      <c r="Y44" s="108">
        <v>0.08</v>
      </c>
      <c r="Z44" s="108">
        <v>0.08</v>
      </c>
      <c r="AA44" s="171">
        <v>0.08</v>
      </c>
      <c r="AB44" s="171">
        <v>0.08</v>
      </c>
      <c r="AC44" s="171">
        <v>0.08</v>
      </c>
      <c r="AD44" s="171">
        <v>0.12</v>
      </c>
      <c r="AE44" s="203" t="s">
        <v>839</v>
      </c>
      <c r="AF44" s="171">
        <v>0.08</v>
      </c>
      <c r="AG44" s="171">
        <f>+'Mayo 2017'!AG44+'Junio 2017'!AF44+AF44+'Julio 2017'!AF44</f>
        <v>0.64</v>
      </c>
      <c r="AH44" s="172" t="s">
        <v>840</v>
      </c>
    </row>
    <row r="45" spans="2:34" ht="45" x14ac:dyDescent="0.25">
      <c r="B45" s="201" t="s">
        <v>64</v>
      </c>
      <c r="C45" s="201" t="s">
        <v>65</v>
      </c>
      <c r="D45" s="201" t="s">
        <v>66</v>
      </c>
      <c r="E45" s="201" t="s">
        <v>67</v>
      </c>
      <c r="F45" s="201" t="s">
        <v>75</v>
      </c>
      <c r="G45" s="201" t="s">
        <v>314</v>
      </c>
      <c r="H45" s="201" t="s">
        <v>81</v>
      </c>
      <c r="I45" s="201" t="s">
        <v>316</v>
      </c>
      <c r="J45" s="309"/>
      <c r="K45" s="172" t="s">
        <v>277</v>
      </c>
      <c r="L45" s="172" t="s">
        <v>278</v>
      </c>
      <c r="M45" s="201" t="s">
        <v>70</v>
      </c>
      <c r="N45" s="122">
        <v>42826</v>
      </c>
      <c r="O45" s="122">
        <v>42855</v>
      </c>
      <c r="P45" s="172" t="s">
        <v>281</v>
      </c>
      <c r="Q45" s="172" t="s">
        <v>88</v>
      </c>
      <c r="R45" s="108">
        <v>0.02</v>
      </c>
      <c r="S45" s="171"/>
      <c r="T45" s="108"/>
      <c r="U45" s="108"/>
      <c r="V45" s="108">
        <v>1</v>
      </c>
      <c r="W45" s="108"/>
      <c r="X45" s="171"/>
      <c r="Y45" s="108"/>
      <c r="Z45" s="108"/>
      <c r="AA45" s="171"/>
      <c r="AB45" s="171"/>
      <c r="AC45" s="171"/>
      <c r="AD45" s="171"/>
      <c r="AE45" s="203" t="s">
        <v>839</v>
      </c>
      <c r="AF45" s="171">
        <v>0</v>
      </c>
      <c r="AG45" s="171">
        <f>+'Mayo 2017'!AG45+'Junio 2017'!AF45+AF45+'Julio 2017'!AF45</f>
        <v>1</v>
      </c>
      <c r="AH45" s="173"/>
    </row>
    <row r="46" spans="2:34" ht="45" x14ac:dyDescent="0.25">
      <c r="B46" s="201" t="s">
        <v>64</v>
      </c>
      <c r="C46" s="201" t="s">
        <v>65</v>
      </c>
      <c r="D46" s="201" t="s">
        <v>66</v>
      </c>
      <c r="E46" s="201" t="s">
        <v>67</v>
      </c>
      <c r="F46" s="201" t="s">
        <v>75</v>
      </c>
      <c r="G46" s="201" t="s">
        <v>314</v>
      </c>
      <c r="H46" s="201" t="s">
        <v>81</v>
      </c>
      <c r="I46" s="201" t="s">
        <v>316</v>
      </c>
      <c r="J46" s="309"/>
      <c r="K46" s="172" t="s">
        <v>279</v>
      </c>
      <c r="L46" s="172" t="s">
        <v>280</v>
      </c>
      <c r="M46" s="201" t="s">
        <v>70</v>
      </c>
      <c r="N46" s="122">
        <v>42840</v>
      </c>
      <c r="O46" s="122">
        <v>43100</v>
      </c>
      <c r="P46" s="172" t="s">
        <v>71</v>
      </c>
      <c r="Q46" s="172" t="s">
        <v>88</v>
      </c>
      <c r="R46" s="108">
        <v>0.02</v>
      </c>
      <c r="S46" s="171"/>
      <c r="T46" s="108"/>
      <c r="U46" s="108"/>
      <c r="V46" s="108">
        <v>0.05</v>
      </c>
      <c r="W46" s="108">
        <v>0.05</v>
      </c>
      <c r="X46" s="171">
        <v>0.1</v>
      </c>
      <c r="Y46" s="108">
        <v>0.1</v>
      </c>
      <c r="Z46" s="108">
        <v>0.2</v>
      </c>
      <c r="AA46" s="171">
        <v>0.2</v>
      </c>
      <c r="AB46" s="108">
        <v>0.1</v>
      </c>
      <c r="AC46" s="108">
        <v>0.1</v>
      </c>
      <c r="AD46" s="171">
        <v>0.1</v>
      </c>
      <c r="AE46" s="203" t="s">
        <v>839</v>
      </c>
      <c r="AF46" s="171">
        <v>0</v>
      </c>
      <c r="AG46" s="171">
        <f>+'Mayo 2017'!AG46+'Junio 2017'!AF46+AF46+'Julio 2017'!AF46</f>
        <v>0</v>
      </c>
      <c r="AH46" s="173"/>
    </row>
    <row r="47" spans="2:34" ht="45" x14ac:dyDescent="0.25">
      <c r="B47" s="201" t="s">
        <v>64</v>
      </c>
      <c r="C47" s="201" t="s">
        <v>65</v>
      </c>
      <c r="D47" s="201" t="s">
        <v>66</v>
      </c>
      <c r="E47" s="201" t="s">
        <v>67</v>
      </c>
      <c r="F47" s="201" t="s">
        <v>75</v>
      </c>
      <c r="G47" s="201" t="s">
        <v>314</v>
      </c>
      <c r="H47" s="201" t="s">
        <v>81</v>
      </c>
      <c r="I47" s="201" t="s">
        <v>316</v>
      </c>
      <c r="J47" s="309"/>
      <c r="K47" s="172" t="s">
        <v>282</v>
      </c>
      <c r="L47" s="172" t="s">
        <v>283</v>
      </c>
      <c r="M47" s="201" t="s">
        <v>70</v>
      </c>
      <c r="N47" s="122">
        <v>42887</v>
      </c>
      <c r="O47" s="122">
        <v>42977</v>
      </c>
      <c r="P47" s="172" t="s">
        <v>281</v>
      </c>
      <c r="Q47" s="172" t="s">
        <v>88</v>
      </c>
      <c r="R47" s="108">
        <v>0.02</v>
      </c>
      <c r="S47" s="171"/>
      <c r="T47" s="108"/>
      <c r="U47" s="108"/>
      <c r="V47" s="108"/>
      <c r="W47" s="108"/>
      <c r="X47" s="171">
        <v>0.2</v>
      </c>
      <c r="Y47" s="108">
        <v>0.3</v>
      </c>
      <c r="Z47" s="108">
        <v>0.5</v>
      </c>
      <c r="AA47" s="171"/>
      <c r="AB47" s="171"/>
      <c r="AC47" s="171"/>
      <c r="AD47" s="171"/>
      <c r="AE47" s="203" t="s">
        <v>839</v>
      </c>
      <c r="AF47" s="171">
        <v>0.5</v>
      </c>
      <c r="AG47" s="171">
        <f>+'Mayo 2017'!AG47+'Junio 2017'!AF47+AF47+'Julio 2017'!AF47</f>
        <v>1</v>
      </c>
      <c r="AH47" s="173" t="s">
        <v>841</v>
      </c>
    </row>
    <row r="48" spans="2:34" ht="45" x14ac:dyDescent="0.25">
      <c r="B48" s="201" t="s">
        <v>64</v>
      </c>
      <c r="C48" s="201" t="s">
        <v>65</v>
      </c>
      <c r="D48" s="201" t="s">
        <v>66</v>
      </c>
      <c r="E48" s="201" t="s">
        <v>67</v>
      </c>
      <c r="F48" s="201" t="s">
        <v>75</v>
      </c>
      <c r="G48" s="201" t="s">
        <v>314</v>
      </c>
      <c r="H48" s="201" t="s">
        <v>81</v>
      </c>
      <c r="I48" s="201" t="s">
        <v>316</v>
      </c>
      <c r="J48" s="309"/>
      <c r="K48" s="172" t="s">
        <v>284</v>
      </c>
      <c r="L48" s="172" t="s">
        <v>276</v>
      </c>
      <c r="M48" s="201" t="s">
        <v>70</v>
      </c>
      <c r="N48" s="122">
        <v>42979</v>
      </c>
      <c r="O48" s="122">
        <v>43039</v>
      </c>
      <c r="P48" s="172" t="s">
        <v>88</v>
      </c>
      <c r="Q48" s="172" t="s">
        <v>88</v>
      </c>
      <c r="R48" s="108">
        <v>0.02</v>
      </c>
      <c r="S48" s="171"/>
      <c r="T48" s="108"/>
      <c r="U48" s="108"/>
      <c r="V48" s="108"/>
      <c r="W48" s="108"/>
      <c r="X48" s="171"/>
      <c r="Y48" s="108"/>
      <c r="Z48" s="108"/>
      <c r="AA48" s="171">
        <v>0.5</v>
      </c>
      <c r="AB48" s="171">
        <v>0.5</v>
      </c>
      <c r="AC48" s="171"/>
      <c r="AD48" s="171"/>
      <c r="AE48" s="203" t="s">
        <v>839</v>
      </c>
      <c r="AF48" s="171">
        <v>0</v>
      </c>
      <c r="AG48" s="171">
        <f>+'Mayo 2017'!AG48+'Junio 2017'!AF48+AF48+'Julio 2017'!AF48</f>
        <v>0</v>
      </c>
      <c r="AH48" s="173"/>
    </row>
    <row r="49" spans="2:34" ht="45" x14ac:dyDescent="0.25">
      <c r="B49" s="201" t="s">
        <v>64</v>
      </c>
      <c r="C49" s="201" t="s">
        <v>65</v>
      </c>
      <c r="D49" s="201" t="s">
        <v>66</v>
      </c>
      <c r="E49" s="201" t="s">
        <v>67</v>
      </c>
      <c r="F49" s="201" t="s">
        <v>75</v>
      </c>
      <c r="G49" s="201" t="s">
        <v>314</v>
      </c>
      <c r="H49" s="201" t="s">
        <v>81</v>
      </c>
      <c r="I49" s="201" t="s">
        <v>316</v>
      </c>
      <c r="J49" s="309"/>
      <c r="K49" s="172" t="s">
        <v>285</v>
      </c>
      <c r="L49" s="172" t="s">
        <v>276</v>
      </c>
      <c r="M49" s="201" t="s">
        <v>70</v>
      </c>
      <c r="N49" s="122">
        <v>42917</v>
      </c>
      <c r="O49" s="122">
        <v>43039</v>
      </c>
      <c r="P49" s="172" t="s">
        <v>88</v>
      </c>
      <c r="Q49" s="172" t="s">
        <v>88</v>
      </c>
      <c r="R49" s="108">
        <v>0.02</v>
      </c>
      <c r="S49" s="171"/>
      <c r="T49" s="108"/>
      <c r="U49" s="108"/>
      <c r="V49" s="108"/>
      <c r="W49" s="108"/>
      <c r="X49" s="171"/>
      <c r="Y49" s="108">
        <v>0.25</v>
      </c>
      <c r="Z49" s="108">
        <v>0.25</v>
      </c>
      <c r="AA49" s="171">
        <v>0.25</v>
      </c>
      <c r="AB49" s="171">
        <v>0.25</v>
      </c>
      <c r="AC49" s="171"/>
      <c r="AD49" s="171"/>
      <c r="AE49" s="203" t="s">
        <v>839</v>
      </c>
      <c r="AF49" s="171">
        <v>0</v>
      </c>
      <c r="AG49" s="171">
        <f>+'Mayo 2017'!AG49+'Junio 2017'!AF49+AF49+'Julio 2017'!AF49</f>
        <v>0</v>
      </c>
      <c r="AH49" s="173"/>
    </row>
    <row r="50" spans="2:34" ht="45" x14ac:dyDescent="0.25">
      <c r="B50" s="201" t="s">
        <v>64</v>
      </c>
      <c r="C50" s="201" t="s">
        <v>65</v>
      </c>
      <c r="D50" s="201" t="s">
        <v>66</v>
      </c>
      <c r="E50" s="201" t="s">
        <v>67</v>
      </c>
      <c r="F50" s="201" t="s">
        <v>75</v>
      </c>
      <c r="G50" s="201" t="s">
        <v>314</v>
      </c>
      <c r="H50" s="201" t="s">
        <v>81</v>
      </c>
      <c r="I50" s="201" t="s">
        <v>316</v>
      </c>
      <c r="J50" s="308" t="s">
        <v>135</v>
      </c>
      <c r="K50" s="172" t="s">
        <v>286</v>
      </c>
      <c r="L50" s="172" t="s">
        <v>276</v>
      </c>
      <c r="M50" s="201" t="s">
        <v>70</v>
      </c>
      <c r="N50" s="122">
        <v>42887</v>
      </c>
      <c r="O50" s="122">
        <v>42947</v>
      </c>
      <c r="P50" s="172" t="s">
        <v>88</v>
      </c>
      <c r="Q50" s="172" t="s">
        <v>88</v>
      </c>
      <c r="R50" s="108">
        <v>0.02</v>
      </c>
      <c r="S50" s="171"/>
      <c r="T50" s="108"/>
      <c r="U50" s="108"/>
      <c r="V50" s="108"/>
      <c r="W50" s="108"/>
      <c r="X50" s="171">
        <v>0.5</v>
      </c>
      <c r="Y50" s="108">
        <v>0.5</v>
      </c>
      <c r="Z50" s="108"/>
      <c r="AA50" s="171"/>
      <c r="AB50" s="108"/>
      <c r="AC50" s="108"/>
      <c r="AD50" s="171"/>
      <c r="AE50" s="203" t="s">
        <v>839</v>
      </c>
      <c r="AF50" s="171">
        <v>0</v>
      </c>
      <c r="AG50" s="171">
        <f>+'Mayo 2017'!AG50+'Junio 2017'!AF50+AF50+'Julio 2017'!AF50</f>
        <v>0.65</v>
      </c>
      <c r="AH50" s="173" t="s">
        <v>842</v>
      </c>
    </row>
    <row r="51" spans="2:34" ht="45" x14ac:dyDescent="0.25">
      <c r="B51" s="201" t="s">
        <v>64</v>
      </c>
      <c r="C51" s="201" t="s">
        <v>65</v>
      </c>
      <c r="D51" s="201" t="s">
        <v>66</v>
      </c>
      <c r="E51" s="201" t="s">
        <v>67</v>
      </c>
      <c r="F51" s="201" t="s">
        <v>75</v>
      </c>
      <c r="G51" s="201" t="s">
        <v>314</v>
      </c>
      <c r="H51" s="201" t="s">
        <v>81</v>
      </c>
      <c r="I51" s="201" t="s">
        <v>316</v>
      </c>
      <c r="J51" s="309"/>
      <c r="K51" s="172" t="s">
        <v>287</v>
      </c>
      <c r="L51" s="172" t="s">
        <v>288</v>
      </c>
      <c r="M51" s="201" t="s">
        <v>70</v>
      </c>
      <c r="N51" s="122">
        <v>42767</v>
      </c>
      <c r="O51" s="122">
        <v>43100</v>
      </c>
      <c r="P51" s="172" t="s">
        <v>88</v>
      </c>
      <c r="Q51" s="172" t="s">
        <v>88</v>
      </c>
      <c r="R51" s="108">
        <v>0.02</v>
      </c>
      <c r="S51" s="171"/>
      <c r="T51" s="108">
        <v>0.09</v>
      </c>
      <c r="U51" s="108">
        <v>0.09</v>
      </c>
      <c r="V51" s="108">
        <v>0.09</v>
      </c>
      <c r="W51" s="108">
        <v>0.09</v>
      </c>
      <c r="X51" s="171">
        <v>0.09</v>
      </c>
      <c r="Y51" s="108">
        <v>0.09</v>
      </c>
      <c r="Z51" s="108">
        <v>0.09</v>
      </c>
      <c r="AA51" s="171">
        <v>0.09</v>
      </c>
      <c r="AB51" s="108">
        <v>0.09</v>
      </c>
      <c r="AC51" s="108">
        <v>0.09</v>
      </c>
      <c r="AD51" s="171">
        <v>0.1</v>
      </c>
      <c r="AE51" s="203" t="s">
        <v>839</v>
      </c>
      <c r="AF51" s="171">
        <v>0.09</v>
      </c>
      <c r="AG51" s="171">
        <f>+'Mayo 2017'!AG51+'Junio 2017'!AF51+AF51+'Julio 2017'!AF51</f>
        <v>0.18</v>
      </c>
      <c r="AH51" s="173"/>
    </row>
    <row r="52" spans="2:34" ht="45" x14ac:dyDescent="0.25">
      <c r="B52" s="201" t="s">
        <v>64</v>
      </c>
      <c r="C52" s="201" t="s">
        <v>65</v>
      </c>
      <c r="D52" s="201" t="s">
        <v>66</v>
      </c>
      <c r="E52" s="201" t="s">
        <v>67</v>
      </c>
      <c r="F52" s="201" t="s">
        <v>75</v>
      </c>
      <c r="G52" s="201" t="s">
        <v>314</v>
      </c>
      <c r="H52" s="201" t="s">
        <v>81</v>
      </c>
      <c r="I52" s="201" t="s">
        <v>316</v>
      </c>
      <c r="J52" s="309"/>
      <c r="K52" s="172" t="s">
        <v>289</v>
      </c>
      <c r="L52" s="172" t="s">
        <v>276</v>
      </c>
      <c r="M52" s="201" t="s">
        <v>70</v>
      </c>
      <c r="N52" s="122">
        <v>42736</v>
      </c>
      <c r="O52" s="122">
        <v>43100</v>
      </c>
      <c r="P52" s="172" t="s">
        <v>88</v>
      </c>
      <c r="Q52" s="172" t="s">
        <v>88</v>
      </c>
      <c r="R52" s="108">
        <v>0.02</v>
      </c>
      <c r="S52" s="171">
        <v>0.08</v>
      </c>
      <c r="T52" s="108">
        <v>0.08</v>
      </c>
      <c r="U52" s="108">
        <v>0.08</v>
      </c>
      <c r="V52" s="108">
        <v>0.08</v>
      </c>
      <c r="W52" s="108">
        <v>0.08</v>
      </c>
      <c r="X52" s="171">
        <v>0.08</v>
      </c>
      <c r="Y52" s="108">
        <v>0.08</v>
      </c>
      <c r="Z52" s="108">
        <v>0.08</v>
      </c>
      <c r="AA52" s="171">
        <v>0.08</v>
      </c>
      <c r="AB52" s="108">
        <v>0.08</v>
      </c>
      <c r="AC52" s="108">
        <v>0.08</v>
      </c>
      <c r="AD52" s="171">
        <v>0.12</v>
      </c>
      <c r="AE52" s="203" t="s">
        <v>839</v>
      </c>
      <c r="AF52" s="171">
        <v>0.08</v>
      </c>
      <c r="AG52" s="171">
        <f>+'Mayo 2017'!AG52+'Junio 2017'!AF52+AF52+'Julio 2017'!AF52</f>
        <v>0.64</v>
      </c>
      <c r="AH52" s="173"/>
    </row>
    <row r="53" spans="2:34" ht="45" x14ac:dyDescent="0.25">
      <c r="B53" s="201" t="s">
        <v>64</v>
      </c>
      <c r="C53" s="201" t="s">
        <v>65</v>
      </c>
      <c r="D53" s="201" t="s">
        <v>66</v>
      </c>
      <c r="E53" s="201" t="s">
        <v>67</v>
      </c>
      <c r="F53" s="201" t="s">
        <v>75</v>
      </c>
      <c r="G53" s="201" t="s">
        <v>314</v>
      </c>
      <c r="H53" s="201" t="s">
        <v>81</v>
      </c>
      <c r="I53" s="201" t="s">
        <v>316</v>
      </c>
      <c r="J53" s="309"/>
      <c r="K53" s="172" t="s">
        <v>290</v>
      </c>
      <c r="L53" s="172" t="s">
        <v>291</v>
      </c>
      <c r="M53" s="201" t="s">
        <v>70</v>
      </c>
      <c r="N53" s="122">
        <v>42736</v>
      </c>
      <c r="O53" s="122">
        <v>43100</v>
      </c>
      <c r="P53" s="172" t="s">
        <v>88</v>
      </c>
      <c r="Q53" s="172" t="s">
        <v>88</v>
      </c>
      <c r="R53" s="108">
        <v>0.02</v>
      </c>
      <c r="S53" s="171">
        <v>0.3</v>
      </c>
      <c r="T53" s="108">
        <v>0.03</v>
      </c>
      <c r="U53" s="108">
        <v>0.03</v>
      </c>
      <c r="V53" s="108">
        <v>0.03</v>
      </c>
      <c r="W53" s="108">
        <v>0.4</v>
      </c>
      <c r="X53" s="171">
        <v>0.03</v>
      </c>
      <c r="Y53" s="108">
        <v>0.03</v>
      </c>
      <c r="Z53" s="108">
        <v>0.03</v>
      </c>
      <c r="AA53" s="171">
        <v>0.03</v>
      </c>
      <c r="AB53" s="108">
        <v>0.03</v>
      </c>
      <c r="AC53" s="108">
        <v>0.03</v>
      </c>
      <c r="AD53" s="171">
        <v>0.03</v>
      </c>
      <c r="AE53" s="203" t="s">
        <v>839</v>
      </c>
      <c r="AF53" s="171">
        <v>0.03</v>
      </c>
      <c r="AG53" s="171">
        <f>+'Mayo 2017'!AG53+'Junio 2017'!AF53+AF53+'Julio 2017'!AF53</f>
        <v>0.88000000000000012</v>
      </c>
      <c r="AH53" s="173" t="s">
        <v>528</v>
      </c>
    </row>
    <row r="54" spans="2:34" ht="45" x14ac:dyDescent="0.25">
      <c r="B54" s="201" t="s">
        <v>64</v>
      </c>
      <c r="C54" s="201" t="s">
        <v>65</v>
      </c>
      <c r="D54" s="201" t="s">
        <v>66</v>
      </c>
      <c r="E54" s="201" t="s">
        <v>67</v>
      </c>
      <c r="F54" s="201" t="s">
        <v>75</v>
      </c>
      <c r="G54" s="201" t="s">
        <v>314</v>
      </c>
      <c r="H54" s="201" t="s">
        <v>81</v>
      </c>
      <c r="I54" s="201" t="s">
        <v>316</v>
      </c>
      <c r="J54" s="309"/>
      <c r="K54" s="172" t="s">
        <v>292</v>
      </c>
      <c r="L54" s="172" t="s">
        <v>293</v>
      </c>
      <c r="M54" s="201" t="s">
        <v>70</v>
      </c>
      <c r="N54" s="122">
        <v>42736</v>
      </c>
      <c r="O54" s="122">
        <v>42855</v>
      </c>
      <c r="P54" s="172" t="s">
        <v>88</v>
      </c>
      <c r="Q54" s="172" t="s">
        <v>88</v>
      </c>
      <c r="R54" s="108">
        <v>0.03</v>
      </c>
      <c r="S54" s="171">
        <v>0.25</v>
      </c>
      <c r="T54" s="108">
        <v>0.25</v>
      </c>
      <c r="U54" s="108">
        <v>0.25</v>
      </c>
      <c r="V54" s="108">
        <v>0.25</v>
      </c>
      <c r="W54" s="108"/>
      <c r="X54" s="171"/>
      <c r="Y54" s="108"/>
      <c r="Z54" s="108"/>
      <c r="AA54" s="171"/>
      <c r="AB54" s="108"/>
      <c r="AC54" s="108"/>
      <c r="AD54" s="171"/>
      <c r="AE54" s="203" t="s">
        <v>839</v>
      </c>
      <c r="AF54" s="171">
        <v>0</v>
      </c>
      <c r="AG54" s="171">
        <f>+'Mayo 2017'!AG54+'Junio 2017'!AF54+AF54+'Julio 2017'!AF54</f>
        <v>1</v>
      </c>
      <c r="AH54" s="173"/>
    </row>
    <row r="55" spans="2:34" ht="45" x14ac:dyDescent="0.25">
      <c r="B55" s="201" t="s">
        <v>64</v>
      </c>
      <c r="C55" s="201" t="s">
        <v>65</v>
      </c>
      <c r="D55" s="201" t="s">
        <v>66</v>
      </c>
      <c r="E55" s="201" t="s">
        <v>67</v>
      </c>
      <c r="F55" s="201" t="s">
        <v>75</v>
      </c>
      <c r="G55" s="201" t="s">
        <v>314</v>
      </c>
      <c r="H55" s="201" t="s">
        <v>81</v>
      </c>
      <c r="I55" s="201" t="s">
        <v>316</v>
      </c>
      <c r="J55" s="309"/>
      <c r="K55" s="172" t="s">
        <v>294</v>
      </c>
      <c r="L55" s="172" t="s">
        <v>295</v>
      </c>
      <c r="M55" s="201" t="s">
        <v>70</v>
      </c>
      <c r="N55" s="122">
        <v>42736</v>
      </c>
      <c r="O55" s="122">
        <v>42794</v>
      </c>
      <c r="P55" s="172" t="s">
        <v>88</v>
      </c>
      <c r="Q55" s="172" t="s">
        <v>88</v>
      </c>
      <c r="R55" s="108">
        <v>0.02</v>
      </c>
      <c r="S55" s="171">
        <v>1</v>
      </c>
      <c r="T55" s="108"/>
      <c r="U55" s="108"/>
      <c r="V55" s="108"/>
      <c r="W55" s="108"/>
      <c r="X55" s="171"/>
      <c r="Y55" s="108"/>
      <c r="Z55" s="108"/>
      <c r="AA55" s="171"/>
      <c r="AB55" s="108"/>
      <c r="AC55" s="108"/>
      <c r="AD55" s="171"/>
      <c r="AE55" s="203" t="s">
        <v>839</v>
      </c>
      <c r="AF55" s="171">
        <v>0</v>
      </c>
      <c r="AG55" s="171">
        <f>+'Mayo 2017'!AG55+'Junio 2017'!AF55+AF55+'Julio 2017'!AF55</f>
        <v>1</v>
      </c>
      <c r="AH55" s="173"/>
    </row>
    <row r="56" spans="2:34" ht="45" x14ac:dyDescent="0.25">
      <c r="B56" s="201" t="s">
        <v>64</v>
      </c>
      <c r="C56" s="201" t="s">
        <v>65</v>
      </c>
      <c r="D56" s="201" t="s">
        <v>66</v>
      </c>
      <c r="E56" s="201" t="s">
        <v>67</v>
      </c>
      <c r="F56" s="201" t="s">
        <v>75</v>
      </c>
      <c r="G56" s="201" t="s">
        <v>314</v>
      </c>
      <c r="H56" s="201" t="s">
        <v>81</v>
      </c>
      <c r="I56" s="201" t="s">
        <v>316</v>
      </c>
      <c r="J56" s="309"/>
      <c r="K56" s="172" t="s">
        <v>296</v>
      </c>
      <c r="L56" s="172" t="s">
        <v>295</v>
      </c>
      <c r="M56" s="201" t="s">
        <v>70</v>
      </c>
      <c r="N56" s="122">
        <v>42917</v>
      </c>
      <c r="O56" s="122">
        <v>42947</v>
      </c>
      <c r="P56" s="172" t="s">
        <v>88</v>
      </c>
      <c r="Q56" s="172" t="s">
        <v>88</v>
      </c>
      <c r="R56" s="108">
        <v>0.02</v>
      </c>
      <c r="S56" s="171"/>
      <c r="T56" s="108"/>
      <c r="U56" s="108"/>
      <c r="V56" s="108"/>
      <c r="W56" s="108"/>
      <c r="X56" s="171"/>
      <c r="Y56" s="108">
        <v>1</v>
      </c>
      <c r="Z56" s="108"/>
      <c r="AA56" s="171"/>
      <c r="AB56" s="108"/>
      <c r="AC56" s="108"/>
      <c r="AD56" s="171"/>
      <c r="AE56" s="203" t="s">
        <v>839</v>
      </c>
      <c r="AF56" s="171">
        <v>0</v>
      </c>
      <c r="AG56" s="171">
        <f>+'Mayo 2017'!AG56+'Junio 2017'!AF56+AF56+'Julio 2017'!AF56</f>
        <v>0</v>
      </c>
      <c r="AH56" s="173"/>
    </row>
    <row r="57" spans="2:34" ht="45" x14ac:dyDescent="0.25">
      <c r="B57" s="201" t="s">
        <v>64</v>
      </c>
      <c r="C57" s="201" t="s">
        <v>65</v>
      </c>
      <c r="D57" s="201" t="s">
        <v>66</v>
      </c>
      <c r="E57" s="201" t="s">
        <v>67</v>
      </c>
      <c r="F57" s="201" t="s">
        <v>75</v>
      </c>
      <c r="G57" s="201" t="s">
        <v>314</v>
      </c>
      <c r="H57" s="201" t="s">
        <v>81</v>
      </c>
      <c r="I57" s="201" t="s">
        <v>316</v>
      </c>
      <c r="J57" s="309"/>
      <c r="K57" s="172" t="s">
        <v>297</v>
      </c>
      <c r="L57" s="172" t="s">
        <v>298</v>
      </c>
      <c r="M57" s="201" t="s">
        <v>70</v>
      </c>
      <c r="N57" s="122">
        <v>42948</v>
      </c>
      <c r="O57" s="122">
        <v>43039</v>
      </c>
      <c r="P57" s="172" t="s">
        <v>88</v>
      </c>
      <c r="Q57" s="172" t="s">
        <v>88</v>
      </c>
      <c r="R57" s="108">
        <v>0.02</v>
      </c>
      <c r="S57" s="171"/>
      <c r="T57" s="108"/>
      <c r="U57" s="108"/>
      <c r="V57" s="108"/>
      <c r="W57" s="108"/>
      <c r="X57" s="171"/>
      <c r="Y57" s="108"/>
      <c r="Z57" s="108">
        <v>0.75</v>
      </c>
      <c r="AA57" s="171"/>
      <c r="AB57" s="108">
        <v>0.25</v>
      </c>
      <c r="AC57" s="108"/>
      <c r="AD57" s="171"/>
      <c r="AE57" s="203" t="s">
        <v>839</v>
      </c>
      <c r="AF57" s="171">
        <v>0</v>
      </c>
      <c r="AG57" s="171">
        <f>+'Mayo 2017'!AG57+'Junio 2017'!AF57+AF57+'Julio 2017'!AF57</f>
        <v>0</v>
      </c>
      <c r="AH57" s="173"/>
    </row>
    <row r="58" spans="2:34" ht="45" x14ac:dyDescent="0.25">
      <c r="B58" s="201" t="s">
        <v>64</v>
      </c>
      <c r="C58" s="201" t="s">
        <v>65</v>
      </c>
      <c r="D58" s="201" t="s">
        <v>66</v>
      </c>
      <c r="E58" s="201" t="s">
        <v>67</v>
      </c>
      <c r="F58" s="201" t="s">
        <v>75</v>
      </c>
      <c r="G58" s="201" t="s">
        <v>314</v>
      </c>
      <c r="H58" s="201" t="s">
        <v>81</v>
      </c>
      <c r="I58" s="201" t="s">
        <v>316</v>
      </c>
      <c r="J58" s="309"/>
      <c r="K58" s="172" t="s">
        <v>299</v>
      </c>
      <c r="L58" s="172" t="s">
        <v>276</v>
      </c>
      <c r="M58" s="201" t="s">
        <v>70</v>
      </c>
      <c r="N58" s="122">
        <v>42917</v>
      </c>
      <c r="O58" s="122">
        <v>43069</v>
      </c>
      <c r="P58" s="172" t="s">
        <v>53</v>
      </c>
      <c r="Q58" s="172" t="s">
        <v>88</v>
      </c>
      <c r="R58" s="108">
        <v>0.02</v>
      </c>
      <c r="S58" s="171"/>
      <c r="T58" s="108"/>
      <c r="U58" s="108"/>
      <c r="V58" s="108"/>
      <c r="W58" s="108"/>
      <c r="X58" s="171"/>
      <c r="Y58" s="108">
        <v>0.5</v>
      </c>
      <c r="Z58" s="108"/>
      <c r="AA58" s="171"/>
      <c r="AB58" s="108"/>
      <c r="AC58" s="108">
        <v>0.5</v>
      </c>
      <c r="AD58" s="171"/>
      <c r="AE58" s="203" t="s">
        <v>839</v>
      </c>
      <c r="AF58" s="171">
        <v>0</v>
      </c>
      <c r="AG58" s="171">
        <f>+'Mayo 2017'!AG58+'Junio 2017'!AF58+AF58+'Julio 2017'!AF58</f>
        <v>0</v>
      </c>
      <c r="AH58" s="173"/>
    </row>
    <row r="59" spans="2:34" ht="110.25" customHeight="1" x14ac:dyDescent="0.25">
      <c r="B59" s="201" t="s">
        <v>64</v>
      </c>
      <c r="C59" s="201" t="s">
        <v>65</v>
      </c>
      <c r="D59" s="201" t="s">
        <v>66</v>
      </c>
      <c r="E59" s="201" t="s">
        <v>67</v>
      </c>
      <c r="F59" s="201" t="s">
        <v>75</v>
      </c>
      <c r="G59" s="201" t="s">
        <v>314</v>
      </c>
      <c r="H59" s="201" t="s">
        <v>81</v>
      </c>
      <c r="I59" s="201" t="s">
        <v>316</v>
      </c>
      <c r="J59" s="200" t="s">
        <v>136</v>
      </c>
      <c r="K59" s="172" t="s">
        <v>300</v>
      </c>
      <c r="L59" s="172" t="s">
        <v>301</v>
      </c>
      <c r="M59" s="201" t="s">
        <v>70</v>
      </c>
      <c r="N59" s="122">
        <v>42795</v>
      </c>
      <c r="O59" s="122">
        <v>43100</v>
      </c>
      <c r="P59" s="172" t="s">
        <v>88</v>
      </c>
      <c r="Q59" s="172" t="s">
        <v>88</v>
      </c>
      <c r="R59" s="108">
        <v>0.02</v>
      </c>
      <c r="S59" s="171"/>
      <c r="T59" s="108"/>
      <c r="U59" s="108">
        <v>0.25</v>
      </c>
      <c r="V59" s="108"/>
      <c r="W59" s="108"/>
      <c r="X59" s="195">
        <v>0.11</v>
      </c>
      <c r="Y59" s="134">
        <v>0.11</v>
      </c>
      <c r="Z59" s="134">
        <v>0.11</v>
      </c>
      <c r="AA59" s="195">
        <v>0.1</v>
      </c>
      <c r="AB59" s="134">
        <v>0.1</v>
      </c>
      <c r="AC59" s="134">
        <v>0.11</v>
      </c>
      <c r="AD59" s="195">
        <v>0.11</v>
      </c>
      <c r="AE59" s="203" t="s">
        <v>839</v>
      </c>
      <c r="AF59" s="171">
        <v>0.11</v>
      </c>
      <c r="AG59" s="171">
        <f>+'Mayo 2017'!AG59+'Junio 2017'!AF59+AF59+'Julio 2017'!AF59</f>
        <v>0.57999999999999996</v>
      </c>
      <c r="AH59" s="173" t="s">
        <v>843</v>
      </c>
    </row>
    <row r="60" spans="2:34" ht="45" x14ac:dyDescent="0.25">
      <c r="B60" s="201" t="s">
        <v>64</v>
      </c>
      <c r="C60" s="201" t="s">
        <v>65</v>
      </c>
      <c r="D60" s="201" t="s">
        <v>66</v>
      </c>
      <c r="E60" s="201" t="s">
        <v>67</v>
      </c>
      <c r="F60" s="201" t="s">
        <v>74</v>
      </c>
      <c r="G60" s="201" t="s">
        <v>314</v>
      </c>
      <c r="H60" s="201" t="s">
        <v>81</v>
      </c>
      <c r="I60" s="201" t="s">
        <v>319</v>
      </c>
      <c r="J60" s="201" t="s">
        <v>175</v>
      </c>
      <c r="K60" s="172" t="s">
        <v>406</v>
      </c>
      <c r="L60" s="172" t="s">
        <v>176</v>
      </c>
      <c r="M60" s="201" t="s">
        <v>53</v>
      </c>
      <c r="N60" s="122">
        <v>42857</v>
      </c>
      <c r="O60" s="122">
        <v>43100</v>
      </c>
      <c r="P60" s="172" t="s">
        <v>177</v>
      </c>
      <c r="Q60" s="172" t="s">
        <v>407</v>
      </c>
      <c r="R60" s="108">
        <v>0.02</v>
      </c>
      <c r="S60" s="171"/>
      <c r="T60" s="108"/>
      <c r="U60" s="108"/>
      <c r="V60" s="108"/>
      <c r="W60" s="108">
        <v>0.2</v>
      </c>
      <c r="X60" s="171"/>
      <c r="Y60" s="108">
        <v>0.2</v>
      </c>
      <c r="Z60" s="108"/>
      <c r="AA60" s="171">
        <v>0.2</v>
      </c>
      <c r="AB60" s="108"/>
      <c r="AC60" s="108">
        <v>0.2</v>
      </c>
      <c r="AD60" s="171">
        <v>0.2</v>
      </c>
      <c r="AE60" s="203" t="s">
        <v>839</v>
      </c>
      <c r="AF60" s="171">
        <v>0</v>
      </c>
      <c r="AG60" s="171">
        <f>+'Mayo 2017'!AG60+'Junio 2017'!AF60+AF60+'Julio 2017'!AF60</f>
        <v>0.4</v>
      </c>
      <c r="AH60" s="145" t="s">
        <v>852</v>
      </c>
    </row>
    <row r="61" spans="2:34" ht="45" x14ac:dyDescent="0.25">
      <c r="B61" s="201" t="s">
        <v>64</v>
      </c>
      <c r="C61" s="201" t="s">
        <v>65</v>
      </c>
      <c r="D61" s="201" t="s">
        <v>66</v>
      </c>
      <c r="E61" s="201" t="s">
        <v>67</v>
      </c>
      <c r="F61" s="201" t="s">
        <v>68</v>
      </c>
      <c r="G61" s="201" t="s">
        <v>314</v>
      </c>
      <c r="H61" s="201" t="s">
        <v>81</v>
      </c>
      <c r="I61" s="201" t="s">
        <v>319</v>
      </c>
      <c r="J61" s="201" t="s">
        <v>178</v>
      </c>
      <c r="K61" s="172" t="s">
        <v>179</v>
      </c>
      <c r="L61" s="172" t="s">
        <v>408</v>
      </c>
      <c r="M61" s="201" t="s">
        <v>53</v>
      </c>
      <c r="N61" s="122">
        <v>42781</v>
      </c>
      <c r="O61" s="122">
        <v>43100</v>
      </c>
      <c r="P61" s="172" t="s">
        <v>177</v>
      </c>
      <c r="Q61" s="172" t="s">
        <v>180</v>
      </c>
      <c r="R61" s="108">
        <v>0.02</v>
      </c>
      <c r="S61" s="171"/>
      <c r="T61" s="108">
        <v>0.2</v>
      </c>
      <c r="U61" s="108"/>
      <c r="V61" s="108">
        <v>0.2</v>
      </c>
      <c r="W61" s="108"/>
      <c r="X61" s="171"/>
      <c r="Y61" s="108">
        <v>0.2</v>
      </c>
      <c r="Z61" s="108"/>
      <c r="AA61" s="171"/>
      <c r="AB61" s="108">
        <v>0.2</v>
      </c>
      <c r="AC61" s="108"/>
      <c r="AD61" s="171">
        <v>0.2</v>
      </c>
      <c r="AE61" s="203" t="s">
        <v>839</v>
      </c>
      <c r="AF61" s="171">
        <v>0</v>
      </c>
      <c r="AG61" s="171">
        <f>+'Mayo 2017'!AG61+'Junio 2017'!AF61+AF61+'Julio 2017'!AF61</f>
        <v>0.60000000000000009</v>
      </c>
      <c r="AH61" s="145" t="s">
        <v>852</v>
      </c>
    </row>
    <row r="62" spans="2:34" ht="45" x14ac:dyDescent="0.25">
      <c r="B62" s="201" t="s">
        <v>64</v>
      </c>
      <c r="C62" s="201" t="s">
        <v>65</v>
      </c>
      <c r="D62" s="201" t="s">
        <v>66</v>
      </c>
      <c r="E62" s="201" t="s">
        <v>67</v>
      </c>
      <c r="F62" s="201" t="s">
        <v>68</v>
      </c>
      <c r="G62" s="201" t="s">
        <v>314</v>
      </c>
      <c r="H62" s="201" t="s">
        <v>81</v>
      </c>
      <c r="I62" s="201" t="s">
        <v>319</v>
      </c>
      <c r="J62" s="201" t="s">
        <v>181</v>
      </c>
      <c r="K62" s="172" t="s">
        <v>320</v>
      </c>
      <c r="L62" s="172" t="s">
        <v>408</v>
      </c>
      <c r="M62" s="201" t="s">
        <v>53</v>
      </c>
      <c r="N62" s="122">
        <v>42781</v>
      </c>
      <c r="O62" s="122">
        <v>43100</v>
      </c>
      <c r="P62" s="172" t="s">
        <v>177</v>
      </c>
      <c r="Q62" s="172" t="s">
        <v>180</v>
      </c>
      <c r="R62" s="108">
        <v>0.02</v>
      </c>
      <c r="S62" s="171"/>
      <c r="T62" s="108">
        <v>0.2</v>
      </c>
      <c r="U62" s="108"/>
      <c r="V62" s="108">
        <v>0.2</v>
      </c>
      <c r="W62" s="108"/>
      <c r="X62" s="171"/>
      <c r="Y62" s="108">
        <v>0.2</v>
      </c>
      <c r="Z62" s="108"/>
      <c r="AA62" s="171"/>
      <c r="AB62" s="108">
        <v>0.2</v>
      </c>
      <c r="AC62" s="108"/>
      <c r="AD62" s="171">
        <v>0.2</v>
      </c>
      <c r="AE62" s="203" t="s">
        <v>839</v>
      </c>
      <c r="AF62" s="171">
        <v>0</v>
      </c>
      <c r="AG62" s="171">
        <f>+'Mayo 2017'!AG62+'Junio 2017'!AF62+AF62+'Julio 2017'!AF62</f>
        <v>0.60000000000000009</v>
      </c>
      <c r="AH62" s="145" t="s">
        <v>852</v>
      </c>
    </row>
    <row r="63" spans="2:34" ht="45" x14ac:dyDescent="0.25">
      <c r="B63" s="201" t="s">
        <v>64</v>
      </c>
      <c r="C63" s="201" t="s">
        <v>65</v>
      </c>
      <c r="D63" s="201" t="s">
        <v>66</v>
      </c>
      <c r="E63" s="201" t="s">
        <v>67</v>
      </c>
      <c r="F63" s="201" t="s">
        <v>74</v>
      </c>
      <c r="G63" s="201" t="s">
        <v>314</v>
      </c>
      <c r="H63" s="201" t="s">
        <v>81</v>
      </c>
      <c r="I63" s="201" t="s">
        <v>319</v>
      </c>
      <c r="J63" s="201" t="s">
        <v>182</v>
      </c>
      <c r="K63" s="172" t="s">
        <v>183</v>
      </c>
      <c r="L63" s="172" t="s">
        <v>409</v>
      </c>
      <c r="M63" s="201" t="s">
        <v>53</v>
      </c>
      <c r="N63" s="122">
        <v>42795</v>
      </c>
      <c r="O63" s="122">
        <v>42978</v>
      </c>
      <c r="P63" s="172" t="s">
        <v>71</v>
      </c>
      <c r="Q63" s="172" t="s">
        <v>180</v>
      </c>
      <c r="R63" s="108">
        <v>0.01</v>
      </c>
      <c r="S63" s="171"/>
      <c r="T63" s="108"/>
      <c r="U63" s="108">
        <v>0.2</v>
      </c>
      <c r="V63" s="108"/>
      <c r="W63" s="108">
        <v>0.3</v>
      </c>
      <c r="X63" s="171"/>
      <c r="Y63" s="108">
        <v>0.3</v>
      </c>
      <c r="Z63" s="108">
        <v>0.2</v>
      </c>
      <c r="AA63" s="171"/>
      <c r="AB63" s="108"/>
      <c r="AC63" s="108"/>
      <c r="AD63" s="171"/>
      <c r="AE63" s="203" t="s">
        <v>839</v>
      </c>
      <c r="AF63" s="171">
        <v>0</v>
      </c>
      <c r="AG63" s="171">
        <f>+'Mayo 2017'!AG63+'Junio 2017'!AF63+AF63+'Julio 2017'!AF63</f>
        <v>0.8</v>
      </c>
      <c r="AH63" s="145" t="s">
        <v>853</v>
      </c>
    </row>
    <row r="64" spans="2:34" ht="90" x14ac:dyDescent="0.25">
      <c r="B64" s="201" t="s">
        <v>64</v>
      </c>
      <c r="C64" s="201" t="s">
        <v>65</v>
      </c>
      <c r="D64" s="201" t="s">
        <v>66</v>
      </c>
      <c r="E64" s="201" t="s">
        <v>67</v>
      </c>
      <c r="F64" s="201" t="s">
        <v>68</v>
      </c>
      <c r="G64" s="201" t="s">
        <v>314</v>
      </c>
      <c r="H64" s="201" t="s">
        <v>81</v>
      </c>
      <c r="I64" s="201" t="s">
        <v>321</v>
      </c>
      <c r="J64" s="106" t="s">
        <v>184</v>
      </c>
      <c r="K64" s="172" t="s">
        <v>185</v>
      </c>
      <c r="L64" s="172" t="s">
        <v>186</v>
      </c>
      <c r="M64" s="201" t="s">
        <v>53</v>
      </c>
      <c r="N64" s="122">
        <v>42857</v>
      </c>
      <c r="O64" s="122">
        <v>43100</v>
      </c>
      <c r="P64" s="172" t="s">
        <v>88</v>
      </c>
      <c r="Q64" s="172" t="s">
        <v>88</v>
      </c>
      <c r="R64" s="108">
        <v>0.01</v>
      </c>
      <c r="S64" s="171"/>
      <c r="T64" s="108"/>
      <c r="U64" s="108">
        <v>0.1</v>
      </c>
      <c r="V64" s="108">
        <v>0.1</v>
      </c>
      <c r="W64" s="108">
        <v>0.1</v>
      </c>
      <c r="X64" s="171">
        <v>0.1</v>
      </c>
      <c r="Y64" s="108">
        <v>0.1</v>
      </c>
      <c r="Z64" s="108">
        <v>0.1</v>
      </c>
      <c r="AA64" s="171">
        <v>0.1</v>
      </c>
      <c r="AB64" s="108">
        <v>0.1</v>
      </c>
      <c r="AC64" s="108">
        <v>0.1</v>
      </c>
      <c r="AD64" s="171">
        <v>0.1</v>
      </c>
      <c r="AE64" s="203" t="s">
        <v>839</v>
      </c>
      <c r="AF64" s="171">
        <v>0.1</v>
      </c>
      <c r="AG64" s="171">
        <f>+'Mayo 2017'!AG64+'Junio 2017'!AF64+AF64+'Julio 2017'!AF64</f>
        <v>0.6</v>
      </c>
      <c r="AH64" s="196" t="s">
        <v>854</v>
      </c>
    </row>
    <row r="65" spans="2:34" ht="67.5" x14ac:dyDescent="0.25">
      <c r="B65" s="201" t="s">
        <v>64</v>
      </c>
      <c r="C65" s="201" t="s">
        <v>65</v>
      </c>
      <c r="D65" s="201" t="s">
        <v>66</v>
      </c>
      <c r="E65" s="201" t="s">
        <v>67</v>
      </c>
      <c r="F65" s="201" t="s">
        <v>68</v>
      </c>
      <c r="G65" s="201" t="s">
        <v>314</v>
      </c>
      <c r="H65" s="201" t="s">
        <v>81</v>
      </c>
      <c r="I65" s="201" t="s">
        <v>321</v>
      </c>
      <c r="J65" s="106" t="s">
        <v>184</v>
      </c>
      <c r="K65" s="172" t="s">
        <v>187</v>
      </c>
      <c r="L65" s="172" t="s">
        <v>188</v>
      </c>
      <c r="M65" s="201" t="s">
        <v>53</v>
      </c>
      <c r="N65" s="122">
        <v>42857</v>
      </c>
      <c r="O65" s="122">
        <v>43100</v>
      </c>
      <c r="P65" s="172" t="s">
        <v>189</v>
      </c>
      <c r="Q65" s="172" t="s">
        <v>88</v>
      </c>
      <c r="R65" s="108">
        <v>0.01</v>
      </c>
      <c r="S65" s="171"/>
      <c r="T65" s="108"/>
      <c r="U65" s="108"/>
      <c r="V65" s="108"/>
      <c r="W65" s="108">
        <v>0.05</v>
      </c>
      <c r="X65" s="171">
        <v>0.08</v>
      </c>
      <c r="Y65" s="108">
        <v>0.1</v>
      </c>
      <c r="Z65" s="108">
        <v>0.14299999999999999</v>
      </c>
      <c r="AA65" s="171">
        <v>0.14599999999999999</v>
      </c>
      <c r="AB65" s="108">
        <v>0.183</v>
      </c>
      <c r="AC65" s="108">
        <v>0.193</v>
      </c>
      <c r="AD65" s="171">
        <v>0.1</v>
      </c>
      <c r="AE65" s="203" t="s">
        <v>839</v>
      </c>
      <c r="AF65" s="171">
        <v>0.1</v>
      </c>
      <c r="AG65" s="171">
        <f>+'Mayo 2017'!AG65+'Junio 2017'!AF65+AF65+'Julio 2017'!AF65</f>
        <v>0.5</v>
      </c>
      <c r="AH65" s="162" t="s">
        <v>855</v>
      </c>
    </row>
    <row r="66" spans="2:34" ht="45" x14ac:dyDescent="0.25">
      <c r="B66" s="201" t="s">
        <v>64</v>
      </c>
      <c r="C66" s="201" t="s">
        <v>65</v>
      </c>
      <c r="D66" s="201" t="s">
        <v>66</v>
      </c>
      <c r="E66" s="201" t="s">
        <v>67</v>
      </c>
      <c r="F66" s="201" t="s">
        <v>68</v>
      </c>
      <c r="G66" s="201" t="s">
        <v>314</v>
      </c>
      <c r="H66" s="201" t="s">
        <v>81</v>
      </c>
      <c r="I66" s="201" t="s">
        <v>321</v>
      </c>
      <c r="J66" s="106" t="s">
        <v>190</v>
      </c>
      <c r="K66" s="172" t="s">
        <v>191</v>
      </c>
      <c r="L66" s="172" t="s">
        <v>192</v>
      </c>
      <c r="M66" s="201" t="s">
        <v>53</v>
      </c>
      <c r="N66" s="122">
        <v>42795</v>
      </c>
      <c r="O66" s="122">
        <v>42978</v>
      </c>
      <c r="P66" s="172" t="s">
        <v>88</v>
      </c>
      <c r="Q66" s="172" t="s">
        <v>88</v>
      </c>
      <c r="R66" s="108">
        <v>0.01</v>
      </c>
      <c r="S66" s="171"/>
      <c r="T66" s="108"/>
      <c r="U66" s="108">
        <v>0.05</v>
      </c>
      <c r="V66" s="108">
        <v>0.19</v>
      </c>
      <c r="W66" s="108"/>
      <c r="X66" s="171">
        <v>0.19</v>
      </c>
      <c r="Y66" s="108">
        <v>0.19</v>
      </c>
      <c r="Z66" s="108">
        <v>0.19</v>
      </c>
      <c r="AA66" s="171"/>
      <c r="AB66" s="108"/>
      <c r="AC66" s="108"/>
      <c r="AD66" s="171"/>
      <c r="AE66" s="203" t="s">
        <v>839</v>
      </c>
      <c r="AF66" s="171">
        <v>0</v>
      </c>
      <c r="AG66" s="171">
        <f>+'Mayo 2017'!AG66+'Junio 2017'!AF66+AF66+'Julio 2017'!AF66</f>
        <v>1</v>
      </c>
      <c r="AH66" s="163" t="s">
        <v>797</v>
      </c>
    </row>
    <row r="67" spans="2:34" ht="45" x14ac:dyDescent="0.25">
      <c r="B67" s="201" t="s">
        <v>64</v>
      </c>
      <c r="C67" s="201" t="s">
        <v>65</v>
      </c>
      <c r="D67" s="201" t="s">
        <v>66</v>
      </c>
      <c r="E67" s="201" t="s">
        <v>67</v>
      </c>
      <c r="F67" s="201" t="s">
        <v>72</v>
      </c>
      <c r="G67" s="201" t="s">
        <v>314</v>
      </c>
      <c r="H67" s="201" t="s">
        <v>81</v>
      </c>
      <c r="I67" s="201" t="s">
        <v>316</v>
      </c>
      <c r="J67" s="106" t="s">
        <v>193</v>
      </c>
      <c r="K67" s="172" t="s">
        <v>194</v>
      </c>
      <c r="L67" s="172" t="s">
        <v>195</v>
      </c>
      <c r="M67" s="201" t="s">
        <v>53</v>
      </c>
      <c r="N67" s="122">
        <v>42758</v>
      </c>
      <c r="O67" s="122">
        <v>42825</v>
      </c>
      <c r="P67" s="172" t="s">
        <v>177</v>
      </c>
      <c r="Q67" s="172" t="s">
        <v>88</v>
      </c>
      <c r="R67" s="108">
        <v>0.03</v>
      </c>
      <c r="S67" s="171">
        <v>0.15</v>
      </c>
      <c r="T67" s="108">
        <v>0.45</v>
      </c>
      <c r="U67" s="108">
        <v>0.4</v>
      </c>
      <c r="V67" s="108"/>
      <c r="W67" s="108"/>
      <c r="X67" s="171"/>
      <c r="Y67" s="108"/>
      <c r="Z67" s="108"/>
      <c r="AA67" s="171"/>
      <c r="AB67" s="108"/>
      <c r="AC67" s="108"/>
      <c r="AD67" s="171"/>
      <c r="AE67" s="203" t="s">
        <v>839</v>
      </c>
      <c r="AF67" s="117">
        <v>0</v>
      </c>
      <c r="AG67" s="171">
        <f>+'Mayo 2017'!AG67+'Junio 2017'!AF67+AF67+'Julio 2017'!AF67</f>
        <v>1</v>
      </c>
      <c r="AH67" s="164" t="s">
        <v>798</v>
      </c>
    </row>
    <row r="68" spans="2:34" ht="45" x14ac:dyDescent="0.25">
      <c r="B68" s="201" t="s">
        <v>64</v>
      </c>
      <c r="C68" s="201" t="s">
        <v>65</v>
      </c>
      <c r="D68" s="201" t="s">
        <v>66</v>
      </c>
      <c r="E68" s="201" t="s">
        <v>67</v>
      </c>
      <c r="F68" s="201" t="s">
        <v>72</v>
      </c>
      <c r="G68" s="201" t="s">
        <v>314</v>
      </c>
      <c r="H68" s="201" t="s">
        <v>81</v>
      </c>
      <c r="I68" s="201" t="s">
        <v>316</v>
      </c>
      <c r="J68" s="106" t="s">
        <v>196</v>
      </c>
      <c r="K68" s="172" t="s">
        <v>197</v>
      </c>
      <c r="L68" s="172" t="s">
        <v>198</v>
      </c>
      <c r="M68" s="201" t="s">
        <v>53</v>
      </c>
      <c r="N68" s="122">
        <v>42826</v>
      </c>
      <c r="O68" s="122">
        <v>43100</v>
      </c>
      <c r="P68" s="172" t="s">
        <v>199</v>
      </c>
      <c r="Q68" s="172" t="s">
        <v>88</v>
      </c>
      <c r="R68" s="108">
        <v>0.03</v>
      </c>
      <c r="S68" s="171"/>
      <c r="T68" s="108"/>
      <c r="U68" s="108"/>
      <c r="V68" s="108">
        <v>0.05</v>
      </c>
      <c r="W68" s="108">
        <v>0.08</v>
      </c>
      <c r="X68" s="171">
        <v>0.12</v>
      </c>
      <c r="Y68" s="108">
        <v>0.12</v>
      </c>
      <c r="Z68" s="108">
        <v>0.12</v>
      </c>
      <c r="AA68" s="171">
        <v>0.12</v>
      </c>
      <c r="AB68" s="108">
        <v>0.13</v>
      </c>
      <c r="AC68" s="108">
        <v>0.14000000000000001</v>
      </c>
      <c r="AD68" s="171">
        <v>0.12</v>
      </c>
      <c r="AE68" s="203" t="s">
        <v>839</v>
      </c>
      <c r="AF68" s="117">
        <v>0.12</v>
      </c>
      <c r="AG68" s="171">
        <f>+'Mayo 2017'!AG68+'Junio 2017'!AF68+AF68+'Julio 2017'!AF68</f>
        <v>0.49</v>
      </c>
      <c r="AH68" s="145" t="s">
        <v>856</v>
      </c>
    </row>
    <row r="69" spans="2:34" ht="45" x14ac:dyDescent="0.25">
      <c r="B69" s="201" t="s">
        <v>64</v>
      </c>
      <c r="C69" s="201" t="s">
        <v>65</v>
      </c>
      <c r="D69" s="201" t="s">
        <v>66</v>
      </c>
      <c r="E69" s="201" t="s">
        <v>67</v>
      </c>
      <c r="F69" s="201" t="s">
        <v>68</v>
      </c>
      <c r="G69" s="201" t="s">
        <v>314</v>
      </c>
      <c r="H69" s="201" t="s">
        <v>81</v>
      </c>
      <c r="I69" s="201" t="s">
        <v>316</v>
      </c>
      <c r="J69" s="106" t="s">
        <v>196</v>
      </c>
      <c r="K69" s="173" t="s">
        <v>708</v>
      </c>
      <c r="L69" s="172" t="s">
        <v>201</v>
      </c>
      <c r="M69" s="201" t="s">
        <v>53</v>
      </c>
      <c r="N69" s="122">
        <v>42795</v>
      </c>
      <c r="O69" s="122">
        <v>43069</v>
      </c>
      <c r="P69" s="172" t="s">
        <v>88</v>
      </c>
      <c r="Q69" s="172"/>
      <c r="R69" s="108">
        <v>0.01</v>
      </c>
      <c r="S69" s="171"/>
      <c r="T69" s="108"/>
      <c r="U69" s="108">
        <v>0.05</v>
      </c>
      <c r="V69" s="108">
        <v>0.06</v>
      </c>
      <c r="W69" s="108">
        <v>0.08</v>
      </c>
      <c r="X69" s="171">
        <v>0.12</v>
      </c>
      <c r="Y69" s="108"/>
      <c r="Z69" s="108">
        <v>0.12</v>
      </c>
      <c r="AA69" s="171">
        <v>0.15</v>
      </c>
      <c r="AB69" s="108">
        <v>0.17</v>
      </c>
      <c r="AC69" s="108">
        <v>0.25</v>
      </c>
      <c r="AD69" s="171"/>
      <c r="AE69" s="203" t="s">
        <v>839</v>
      </c>
      <c r="AF69" s="171">
        <v>0.12</v>
      </c>
      <c r="AG69" s="171">
        <f>+'Mayo 2017'!AG69+'Junio 2017'!AF69+AF69+'Julio 2017'!AF69</f>
        <v>0.43</v>
      </c>
      <c r="AH69" s="145" t="s">
        <v>857</v>
      </c>
    </row>
    <row r="70" spans="2:34" ht="45" x14ac:dyDescent="0.25">
      <c r="B70" s="201" t="s">
        <v>64</v>
      </c>
      <c r="C70" s="201" t="s">
        <v>65</v>
      </c>
      <c r="D70" s="201" t="s">
        <v>66</v>
      </c>
      <c r="E70" s="201" t="s">
        <v>67</v>
      </c>
      <c r="F70" s="201" t="s">
        <v>74</v>
      </c>
      <c r="G70" s="201" t="s">
        <v>314</v>
      </c>
      <c r="H70" s="201" t="s">
        <v>81</v>
      </c>
      <c r="I70" s="201" t="s">
        <v>316</v>
      </c>
      <c r="J70" s="106" t="s">
        <v>202</v>
      </c>
      <c r="K70" s="172" t="s">
        <v>203</v>
      </c>
      <c r="L70" s="172" t="s">
        <v>204</v>
      </c>
      <c r="M70" s="201" t="s">
        <v>53</v>
      </c>
      <c r="N70" s="122">
        <v>42826</v>
      </c>
      <c r="O70" s="122">
        <v>43100</v>
      </c>
      <c r="P70" s="172" t="s">
        <v>189</v>
      </c>
      <c r="Q70" s="172" t="s">
        <v>88</v>
      </c>
      <c r="R70" s="108">
        <v>0.01</v>
      </c>
      <c r="S70" s="171"/>
      <c r="T70" s="108"/>
      <c r="U70" s="108"/>
      <c r="V70" s="108">
        <v>0.11</v>
      </c>
      <c r="W70" s="108">
        <v>0.11</v>
      </c>
      <c r="X70" s="171">
        <v>0.11</v>
      </c>
      <c r="Y70" s="108">
        <v>0.11</v>
      </c>
      <c r="Z70" s="108">
        <v>0.11</v>
      </c>
      <c r="AA70" s="171">
        <v>0.11</v>
      </c>
      <c r="AB70" s="108">
        <v>0.11</v>
      </c>
      <c r="AC70" s="108">
        <v>0.11</v>
      </c>
      <c r="AD70" s="171">
        <v>0.12</v>
      </c>
      <c r="AE70" s="203" t="s">
        <v>839</v>
      </c>
      <c r="AF70" s="197">
        <v>0.11</v>
      </c>
      <c r="AG70" s="171">
        <f>+'Mayo 2017'!AG70+'Junio 2017'!AF70+AF70+'Julio 2017'!AF70</f>
        <v>0.55000000000000004</v>
      </c>
      <c r="AH70" s="197" t="s">
        <v>858</v>
      </c>
    </row>
    <row r="71" spans="2:34" ht="45" x14ac:dyDescent="0.25">
      <c r="B71" s="201" t="s">
        <v>64</v>
      </c>
      <c r="C71" s="201" t="s">
        <v>65</v>
      </c>
      <c r="D71" s="201" t="s">
        <v>66</v>
      </c>
      <c r="E71" s="201" t="s">
        <v>67</v>
      </c>
      <c r="F71" s="201" t="s">
        <v>74</v>
      </c>
      <c r="G71" s="201" t="s">
        <v>314</v>
      </c>
      <c r="H71" s="201" t="s">
        <v>81</v>
      </c>
      <c r="I71" s="201" t="s">
        <v>316</v>
      </c>
      <c r="J71" s="106" t="s">
        <v>202</v>
      </c>
      <c r="K71" s="172" t="s">
        <v>205</v>
      </c>
      <c r="L71" s="172" t="s">
        <v>201</v>
      </c>
      <c r="M71" s="201" t="s">
        <v>53</v>
      </c>
      <c r="N71" s="122">
        <v>42826</v>
      </c>
      <c r="O71" s="122">
        <v>42916</v>
      </c>
      <c r="P71" s="172"/>
      <c r="Q71" s="172"/>
      <c r="R71" s="108">
        <v>0.03</v>
      </c>
      <c r="S71" s="171"/>
      <c r="T71" s="108"/>
      <c r="U71" s="108"/>
      <c r="V71" s="108">
        <v>0.3</v>
      </c>
      <c r="W71" s="108">
        <v>0.3</v>
      </c>
      <c r="X71" s="171">
        <v>0.4</v>
      </c>
      <c r="Y71" s="108"/>
      <c r="Z71" s="108"/>
      <c r="AA71" s="171"/>
      <c r="AB71" s="108"/>
      <c r="AC71" s="108"/>
      <c r="AD71" s="171"/>
      <c r="AE71" s="203" t="s">
        <v>839</v>
      </c>
      <c r="AF71" s="171">
        <v>0</v>
      </c>
      <c r="AG71" s="171">
        <f>+'Mayo 2017'!AG71+'Junio 2017'!AF71+AF71+'Julio 2017'!AF71</f>
        <v>1</v>
      </c>
      <c r="AH71" s="163" t="s">
        <v>797</v>
      </c>
    </row>
    <row r="72" spans="2:34" ht="45" x14ac:dyDescent="0.25">
      <c r="B72" s="201" t="s">
        <v>64</v>
      </c>
      <c r="C72" s="201" t="s">
        <v>65</v>
      </c>
      <c r="D72" s="201" t="s">
        <v>66</v>
      </c>
      <c r="E72" s="201" t="s">
        <v>67</v>
      </c>
      <c r="F72" s="201" t="s">
        <v>74</v>
      </c>
      <c r="G72" s="201" t="s">
        <v>314</v>
      </c>
      <c r="H72" s="201" t="s">
        <v>81</v>
      </c>
      <c r="I72" s="201" t="s">
        <v>316</v>
      </c>
      <c r="J72" s="106" t="s">
        <v>202</v>
      </c>
      <c r="K72" s="172" t="s">
        <v>206</v>
      </c>
      <c r="L72" s="172" t="s">
        <v>207</v>
      </c>
      <c r="M72" s="201" t="s">
        <v>53</v>
      </c>
      <c r="N72" s="122">
        <v>42917</v>
      </c>
      <c r="O72" s="122">
        <v>43100</v>
      </c>
      <c r="P72" s="172"/>
      <c r="Q72" s="172"/>
      <c r="R72" s="108">
        <v>0.02</v>
      </c>
      <c r="S72" s="171"/>
      <c r="T72" s="108"/>
      <c r="U72" s="108"/>
      <c r="V72" s="108"/>
      <c r="W72" s="108"/>
      <c r="X72" s="171"/>
      <c r="Y72" s="108">
        <v>0.16</v>
      </c>
      <c r="Z72" s="108">
        <v>0.17</v>
      </c>
      <c r="AA72" s="171">
        <v>0.16</v>
      </c>
      <c r="AB72" s="108">
        <v>0.17</v>
      </c>
      <c r="AC72" s="108">
        <v>0.17</v>
      </c>
      <c r="AD72" s="171">
        <v>0.17</v>
      </c>
      <c r="AE72" s="203" t="s">
        <v>839</v>
      </c>
      <c r="AF72" s="171">
        <v>0</v>
      </c>
      <c r="AG72" s="171">
        <f>+'Mayo 2017'!AG72+'Junio 2017'!AF72+AF72+'Julio 2017'!AF72</f>
        <v>1</v>
      </c>
      <c r="AH72" s="163" t="s">
        <v>859</v>
      </c>
    </row>
    <row r="73" spans="2:34" ht="45" x14ac:dyDescent="0.25">
      <c r="B73" s="201" t="s">
        <v>64</v>
      </c>
      <c r="C73" s="201" t="s">
        <v>65</v>
      </c>
      <c r="D73" s="201" t="s">
        <v>66</v>
      </c>
      <c r="E73" s="201" t="s">
        <v>67</v>
      </c>
      <c r="F73" s="201" t="s">
        <v>68</v>
      </c>
      <c r="G73" s="201" t="s">
        <v>314</v>
      </c>
      <c r="H73" s="201" t="s">
        <v>81</v>
      </c>
      <c r="I73" s="201" t="s">
        <v>316</v>
      </c>
      <c r="J73" s="106" t="s">
        <v>208</v>
      </c>
      <c r="K73" s="172" t="s">
        <v>211</v>
      </c>
      <c r="L73" s="172" t="s">
        <v>209</v>
      </c>
      <c r="M73" s="201" t="s">
        <v>53</v>
      </c>
      <c r="N73" s="122">
        <v>42736</v>
      </c>
      <c r="O73" s="122">
        <v>43099</v>
      </c>
      <c r="P73" s="172" t="s">
        <v>212</v>
      </c>
      <c r="Q73" s="172" t="s">
        <v>88</v>
      </c>
      <c r="R73" s="108">
        <v>0.02</v>
      </c>
      <c r="S73" s="171">
        <v>0.08</v>
      </c>
      <c r="T73" s="108">
        <v>0.08</v>
      </c>
      <c r="U73" s="108">
        <v>0.08</v>
      </c>
      <c r="V73" s="108">
        <v>0.09</v>
      </c>
      <c r="W73" s="108">
        <v>0.08</v>
      </c>
      <c r="X73" s="171">
        <v>0.08</v>
      </c>
      <c r="Y73" s="108">
        <v>0.08</v>
      </c>
      <c r="Z73" s="108">
        <v>0.09</v>
      </c>
      <c r="AA73" s="171">
        <v>0.08</v>
      </c>
      <c r="AB73" s="108">
        <v>0.09</v>
      </c>
      <c r="AC73" s="108">
        <v>0.08</v>
      </c>
      <c r="AD73" s="171">
        <v>0.09</v>
      </c>
      <c r="AE73" s="203" t="s">
        <v>839</v>
      </c>
      <c r="AF73" s="198">
        <v>0.01</v>
      </c>
      <c r="AG73" s="171">
        <f>+'Mayo 2017'!AG73+'Junio 2017'!AF73+AF73+'Julio 2017'!AF73</f>
        <v>0.95</v>
      </c>
      <c r="AH73" s="145" t="s">
        <v>860</v>
      </c>
    </row>
    <row r="74" spans="2:34" ht="45" x14ac:dyDescent="0.25">
      <c r="B74" s="201" t="s">
        <v>64</v>
      </c>
      <c r="C74" s="201" t="s">
        <v>65</v>
      </c>
      <c r="D74" s="201" t="s">
        <v>66</v>
      </c>
      <c r="E74" s="201" t="s">
        <v>67</v>
      </c>
      <c r="F74" s="201" t="s">
        <v>68</v>
      </c>
      <c r="G74" s="201" t="s">
        <v>314</v>
      </c>
      <c r="H74" s="201" t="s">
        <v>81</v>
      </c>
      <c r="I74" s="201" t="s">
        <v>316</v>
      </c>
      <c r="J74" s="106" t="s">
        <v>208</v>
      </c>
      <c r="K74" s="172" t="s">
        <v>210</v>
      </c>
      <c r="L74" s="172"/>
      <c r="M74" s="201" t="s">
        <v>53</v>
      </c>
      <c r="N74" s="122">
        <v>42736</v>
      </c>
      <c r="O74" s="122">
        <v>42916</v>
      </c>
      <c r="P74" s="172" t="s">
        <v>177</v>
      </c>
      <c r="Q74" s="172"/>
      <c r="R74" s="108">
        <v>0.02</v>
      </c>
      <c r="S74" s="171">
        <v>0.17</v>
      </c>
      <c r="T74" s="108">
        <v>0.16</v>
      </c>
      <c r="U74" s="108">
        <v>0.17</v>
      </c>
      <c r="V74" s="108">
        <v>0.17</v>
      </c>
      <c r="W74" s="108">
        <v>0.16</v>
      </c>
      <c r="X74" s="171">
        <v>0.17</v>
      </c>
      <c r="Y74" s="108"/>
      <c r="Z74" s="108"/>
      <c r="AA74" s="171"/>
      <c r="AB74" s="108"/>
      <c r="AC74" s="108"/>
      <c r="AD74" s="171"/>
      <c r="AE74" s="203" t="s">
        <v>839</v>
      </c>
      <c r="AF74" s="198">
        <v>0</v>
      </c>
      <c r="AG74" s="171">
        <f>+'Mayo 2017'!AG74+'Junio 2017'!AF74+AF74+'Julio 2017'!AF74</f>
        <v>1</v>
      </c>
      <c r="AH74" s="163" t="s">
        <v>797</v>
      </c>
    </row>
    <row r="75" spans="2:34" ht="292.5" x14ac:dyDescent="0.2">
      <c r="B75" s="201" t="s">
        <v>64</v>
      </c>
      <c r="C75" s="201" t="s">
        <v>65</v>
      </c>
      <c r="D75" s="201" t="s">
        <v>66</v>
      </c>
      <c r="E75" s="201" t="s">
        <v>67</v>
      </c>
      <c r="F75" s="201" t="s">
        <v>68</v>
      </c>
      <c r="G75" s="201" t="s">
        <v>314</v>
      </c>
      <c r="H75" s="201" t="s">
        <v>81</v>
      </c>
      <c r="I75" s="201" t="s">
        <v>678</v>
      </c>
      <c r="J75" s="120" t="s">
        <v>433</v>
      </c>
      <c r="K75" s="173" t="s">
        <v>341</v>
      </c>
      <c r="L75" s="173" t="s">
        <v>342</v>
      </c>
      <c r="M75" s="106" t="s">
        <v>45</v>
      </c>
      <c r="N75" s="160" t="s">
        <v>343</v>
      </c>
      <c r="O75" s="160" t="s">
        <v>344</v>
      </c>
      <c r="P75" s="173" t="s">
        <v>345</v>
      </c>
      <c r="Q75" s="173" t="s">
        <v>478</v>
      </c>
      <c r="R75" s="108">
        <v>0.03</v>
      </c>
      <c r="S75" s="171"/>
      <c r="T75" s="108"/>
      <c r="U75" s="108"/>
      <c r="V75" s="108">
        <v>0.2</v>
      </c>
      <c r="W75" s="108"/>
      <c r="X75" s="171"/>
      <c r="Y75" s="108">
        <v>0.2</v>
      </c>
      <c r="Z75" s="108"/>
      <c r="AA75" s="171"/>
      <c r="AB75" s="108"/>
      <c r="AC75" s="108"/>
      <c r="AD75" s="171">
        <v>0.6</v>
      </c>
      <c r="AE75" s="203" t="s">
        <v>839</v>
      </c>
      <c r="AF75" s="171">
        <v>0.1</v>
      </c>
      <c r="AG75" s="171">
        <f>+'Mayo 2017'!AG75+'Junio 2017'!AF75+AF75+'Julio 2017'!AF75</f>
        <v>0.6</v>
      </c>
      <c r="AH75" s="135" t="s">
        <v>848</v>
      </c>
    </row>
    <row r="76" spans="2:34" ht="308.25" x14ac:dyDescent="0.25">
      <c r="B76" s="201" t="s">
        <v>64</v>
      </c>
      <c r="C76" s="201" t="s">
        <v>65</v>
      </c>
      <c r="D76" s="201" t="s">
        <v>66</v>
      </c>
      <c r="E76" s="201" t="s">
        <v>67</v>
      </c>
      <c r="F76" s="201" t="s">
        <v>68</v>
      </c>
      <c r="G76" s="201" t="s">
        <v>314</v>
      </c>
      <c r="H76" s="201" t="s">
        <v>81</v>
      </c>
      <c r="I76" s="201" t="s">
        <v>678</v>
      </c>
      <c r="J76" s="294" t="s">
        <v>348</v>
      </c>
      <c r="K76" s="173" t="s">
        <v>349</v>
      </c>
      <c r="L76" s="173" t="s">
        <v>350</v>
      </c>
      <c r="M76" s="201" t="s">
        <v>45</v>
      </c>
      <c r="N76" s="122">
        <v>42801</v>
      </c>
      <c r="O76" s="122">
        <v>43100</v>
      </c>
      <c r="P76" s="172" t="s">
        <v>177</v>
      </c>
      <c r="Q76" s="172" t="s">
        <v>88</v>
      </c>
      <c r="R76" s="108">
        <v>0.03</v>
      </c>
      <c r="S76" s="171"/>
      <c r="T76" s="108"/>
      <c r="U76" s="108">
        <v>0.1</v>
      </c>
      <c r="V76" s="108">
        <v>0.1</v>
      </c>
      <c r="W76" s="108">
        <v>0.1</v>
      </c>
      <c r="X76" s="171">
        <v>0.1</v>
      </c>
      <c r="Y76" s="108">
        <v>0.1</v>
      </c>
      <c r="Z76" s="108">
        <v>0.1</v>
      </c>
      <c r="AA76" s="171">
        <v>0.1</v>
      </c>
      <c r="AB76" s="108">
        <v>0.1</v>
      </c>
      <c r="AC76" s="108">
        <v>0.1</v>
      </c>
      <c r="AD76" s="171">
        <v>0.1</v>
      </c>
      <c r="AE76" s="203" t="s">
        <v>839</v>
      </c>
      <c r="AF76" s="171">
        <v>0.1</v>
      </c>
      <c r="AG76" s="171">
        <f>+'Mayo 2017'!AG76+'Junio 2017'!AF76+AF76+'Julio 2017'!AF76</f>
        <v>0.65000000000000013</v>
      </c>
      <c r="AH76" s="135" t="s">
        <v>849</v>
      </c>
    </row>
    <row r="77" spans="2:34" ht="123.75" x14ac:dyDescent="0.25">
      <c r="B77" s="201" t="s">
        <v>64</v>
      </c>
      <c r="C77" s="201" t="s">
        <v>65</v>
      </c>
      <c r="D77" s="201" t="s">
        <v>66</v>
      </c>
      <c r="E77" s="201" t="s">
        <v>67</v>
      </c>
      <c r="F77" s="201" t="s">
        <v>68</v>
      </c>
      <c r="G77" s="201" t="s">
        <v>314</v>
      </c>
      <c r="H77" s="201" t="s">
        <v>81</v>
      </c>
      <c r="I77" s="201" t="s">
        <v>678</v>
      </c>
      <c r="J77" s="295"/>
      <c r="K77" s="173" t="s">
        <v>121</v>
      </c>
      <c r="L77" s="173" t="s">
        <v>352</v>
      </c>
      <c r="M77" s="201" t="s">
        <v>45</v>
      </c>
      <c r="N77" s="122">
        <v>42801</v>
      </c>
      <c r="O77" s="122">
        <v>43100</v>
      </c>
      <c r="P77" s="172" t="s">
        <v>177</v>
      </c>
      <c r="Q77" s="172" t="s">
        <v>88</v>
      </c>
      <c r="R77" s="108">
        <v>0.02</v>
      </c>
      <c r="S77" s="171"/>
      <c r="T77" s="108"/>
      <c r="U77" s="108"/>
      <c r="V77" s="108"/>
      <c r="W77" s="108"/>
      <c r="X77" s="171">
        <v>0.5</v>
      </c>
      <c r="Y77" s="108"/>
      <c r="Z77" s="108"/>
      <c r="AA77" s="171"/>
      <c r="AB77" s="108"/>
      <c r="AC77" s="108"/>
      <c r="AD77" s="171">
        <v>0.5</v>
      </c>
      <c r="AE77" s="203" t="s">
        <v>839</v>
      </c>
      <c r="AF77" s="171">
        <v>0.2</v>
      </c>
      <c r="AG77" s="171">
        <f>+'Mayo 2017'!AG77+'Junio 2017'!AF77+AF77+'Julio 2017'!AF77</f>
        <v>0.89</v>
      </c>
      <c r="AH77" s="205" t="s">
        <v>850</v>
      </c>
    </row>
    <row r="78" spans="2:34" ht="67.5" x14ac:dyDescent="0.25">
      <c r="B78" s="201" t="s">
        <v>64</v>
      </c>
      <c r="C78" s="201" t="s">
        <v>65</v>
      </c>
      <c r="D78" s="201" t="s">
        <v>66</v>
      </c>
      <c r="E78" s="201" t="s">
        <v>67</v>
      </c>
      <c r="F78" s="201" t="s">
        <v>68</v>
      </c>
      <c r="G78" s="201" t="s">
        <v>314</v>
      </c>
      <c r="H78" s="201" t="s">
        <v>81</v>
      </c>
      <c r="I78" s="201" t="s">
        <v>678</v>
      </c>
      <c r="J78" s="121" t="s">
        <v>123</v>
      </c>
      <c r="K78" s="172" t="s">
        <v>122</v>
      </c>
      <c r="L78" s="172"/>
      <c r="M78" s="201" t="s">
        <v>45</v>
      </c>
      <c r="N78" s="122">
        <v>42767</v>
      </c>
      <c r="O78" s="122">
        <v>43100</v>
      </c>
      <c r="P78" s="172" t="s">
        <v>354</v>
      </c>
      <c r="Q78" s="172" t="s">
        <v>355</v>
      </c>
      <c r="R78" s="108">
        <v>0.02</v>
      </c>
      <c r="S78" s="171"/>
      <c r="T78" s="108"/>
      <c r="U78" s="108"/>
      <c r="V78" s="108">
        <v>0.35</v>
      </c>
      <c r="W78" s="108"/>
      <c r="X78" s="171"/>
      <c r="Y78" s="108"/>
      <c r="Z78" s="108">
        <v>0.35</v>
      </c>
      <c r="AA78" s="171"/>
      <c r="AB78" s="108"/>
      <c r="AC78" s="108"/>
      <c r="AD78" s="171">
        <v>0.3</v>
      </c>
      <c r="AE78" s="203" t="s">
        <v>839</v>
      </c>
      <c r="AF78" s="171">
        <v>0.25</v>
      </c>
      <c r="AG78" s="171">
        <f>+'Mayo 2017'!AG78+'Junio 2017'!AF78+AF78+'Julio 2017'!AF78</f>
        <v>0.76999999999999991</v>
      </c>
      <c r="AH78" s="135" t="s">
        <v>851</v>
      </c>
    </row>
    <row r="79" spans="2:34" ht="45" customHeight="1" x14ac:dyDescent="0.25">
      <c r="B79" s="201" t="s">
        <v>64</v>
      </c>
      <c r="C79" s="201" t="s">
        <v>65</v>
      </c>
      <c r="D79" s="201" t="s">
        <v>66</v>
      </c>
      <c r="E79" s="201" t="s">
        <v>67</v>
      </c>
      <c r="F79" s="201" t="s">
        <v>74</v>
      </c>
      <c r="G79" s="201" t="s">
        <v>313</v>
      </c>
      <c r="H79" s="201" t="s">
        <v>81</v>
      </c>
      <c r="I79" s="201" t="s">
        <v>318</v>
      </c>
      <c r="J79" s="294" t="s">
        <v>76</v>
      </c>
      <c r="K79" s="172" t="s">
        <v>77</v>
      </c>
      <c r="L79" s="172"/>
      <c r="M79" s="201" t="s">
        <v>71</v>
      </c>
      <c r="N79" s="122">
        <v>42767</v>
      </c>
      <c r="O79" s="122">
        <v>42978</v>
      </c>
      <c r="P79" s="172" t="s">
        <v>78</v>
      </c>
      <c r="Q79" s="172" t="s">
        <v>79</v>
      </c>
      <c r="R79" s="108">
        <v>0.02</v>
      </c>
      <c r="S79" s="171"/>
      <c r="T79" s="108">
        <v>0.15</v>
      </c>
      <c r="U79" s="108">
        <v>0.15</v>
      </c>
      <c r="V79" s="108">
        <v>0.15</v>
      </c>
      <c r="W79" s="108">
        <v>0.15</v>
      </c>
      <c r="X79" s="171">
        <v>0.2</v>
      </c>
      <c r="Y79" s="108">
        <v>0.1</v>
      </c>
      <c r="Z79" s="108">
        <v>0.1</v>
      </c>
      <c r="AA79" s="171"/>
      <c r="AB79" s="108"/>
      <c r="AC79" s="108"/>
      <c r="AD79" s="171"/>
      <c r="AE79" s="203" t="s">
        <v>839</v>
      </c>
      <c r="AF79" s="171">
        <v>0</v>
      </c>
      <c r="AG79" s="171">
        <f>+'Mayo 2017'!AG79+'Junio 2017'!AF79+AF79+'Julio 2017'!AF79</f>
        <v>0.89999999999999991</v>
      </c>
      <c r="AH79" s="172"/>
    </row>
    <row r="80" spans="2:34" ht="45" customHeight="1" x14ac:dyDescent="0.25">
      <c r="B80" s="201" t="s">
        <v>64</v>
      </c>
      <c r="C80" s="201" t="s">
        <v>65</v>
      </c>
      <c r="D80" s="201" t="s">
        <v>66</v>
      </c>
      <c r="E80" s="201" t="s">
        <v>67</v>
      </c>
      <c r="F80" s="201" t="s">
        <v>74</v>
      </c>
      <c r="G80" s="201" t="s">
        <v>313</v>
      </c>
      <c r="H80" s="201" t="s">
        <v>81</v>
      </c>
      <c r="I80" s="201" t="s">
        <v>318</v>
      </c>
      <c r="J80" s="295"/>
      <c r="K80" s="172" t="s">
        <v>80</v>
      </c>
      <c r="L80" s="172"/>
      <c r="M80" s="201" t="s">
        <v>71</v>
      </c>
      <c r="N80" s="122">
        <v>42795</v>
      </c>
      <c r="O80" s="122">
        <v>43008</v>
      </c>
      <c r="P80" s="172" t="s">
        <v>78</v>
      </c>
      <c r="Q80" s="172" t="s">
        <v>79</v>
      </c>
      <c r="R80" s="108">
        <v>0.02</v>
      </c>
      <c r="S80" s="171"/>
      <c r="T80" s="108"/>
      <c r="U80" s="108">
        <v>0.05</v>
      </c>
      <c r="V80" s="108">
        <v>0.1</v>
      </c>
      <c r="W80" s="108">
        <v>0.2</v>
      </c>
      <c r="X80" s="171">
        <v>0.3</v>
      </c>
      <c r="Y80" s="108">
        <v>0.2</v>
      </c>
      <c r="Z80" s="108">
        <v>0.1</v>
      </c>
      <c r="AA80" s="171">
        <v>0.05</v>
      </c>
      <c r="AB80" s="108"/>
      <c r="AC80" s="108"/>
      <c r="AD80" s="171"/>
      <c r="AE80" s="203" t="s">
        <v>839</v>
      </c>
      <c r="AF80" s="171">
        <v>0</v>
      </c>
      <c r="AG80" s="171">
        <f>+'Mayo 2017'!AG80+'Junio 2017'!AF80+AF80+'Julio 2017'!AF80</f>
        <v>0.8</v>
      </c>
      <c r="AH80" s="172" t="s">
        <v>725</v>
      </c>
    </row>
    <row r="81" spans="2:34" ht="45" customHeight="1" x14ac:dyDescent="0.25">
      <c r="B81" s="201" t="s">
        <v>64</v>
      </c>
      <c r="C81" s="201" t="s">
        <v>65</v>
      </c>
      <c r="D81" s="201" t="s">
        <v>66</v>
      </c>
      <c r="E81" s="201" t="s">
        <v>67</v>
      </c>
      <c r="F81" s="201" t="s">
        <v>74</v>
      </c>
      <c r="G81" s="201" t="s">
        <v>313</v>
      </c>
      <c r="H81" s="201" t="s">
        <v>81</v>
      </c>
      <c r="I81" s="201" t="s">
        <v>318</v>
      </c>
      <c r="J81" s="294" t="s">
        <v>81</v>
      </c>
      <c r="K81" s="172" t="s">
        <v>337</v>
      </c>
      <c r="L81" s="172"/>
      <c r="M81" s="201" t="s">
        <v>71</v>
      </c>
      <c r="N81" s="122">
        <v>42840</v>
      </c>
      <c r="O81" s="122">
        <v>43100</v>
      </c>
      <c r="P81" s="172" t="s">
        <v>87</v>
      </c>
      <c r="Q81" s="172" t="s">
        <v>88</v>
      </c>
      <c r="R81" s="108">
        <v>0.02</v>
      </c>
      <c r="S81" s="171"/>
      <c r="T81" s="108"/>
      <c r="U81" s="108"/>
      <c r="V81" s="108">
        <v>0.05</v>
      </c>
      <c r="W81" s="108">
        <v>0.05</v>
      </c>
      <c r="X81" s="171">
        <v>0.1</v>
      </c>
      <c r="Y81" s="108">
        <v>0.1</v>
      </c>
      <c r="Z81" s="108">
        <v>0.2</v>
      </c>
      <c r="AA81" s="171">
        <v>0.2</v>
      </c>
      <c r="AB81" s="108">
        <v>0.1</v>
      </c>
      <c r="AC81" s="108">
        <v>0.1</v>
      </c>
      <c r="AD81" s="171">
        <v>0.1</v>
      </c>
      <c r="AE81" s="203" t="s">
        <v>839</v>
      </c>
      <c r="AF81" s="117">
        <v>0</v>
      </c>
      <c r="AG81" s="171">
        <f>+'Mayo 2017'!AG81+'Junio 2017'!AF81+AF81+'Julio 2017'!AF81</f>
        <v>0.32</v>
      </c>
      <c r="AH81" s="114" t="s">
        <v>725</v>
      </c>
    </row>
    <row r="82" spans="2:34" ht="45" customHeight="1" x14ac:dyDescent="0.25">
      <c r="B82" s="201" t="s">
        <v>64</v>
      </c>
      <c r="C82" s="201" t="s">
        <v>65</v>
      </c>
      <c r="D82" s="201" t="s">
        <v>66</v>
      </c>
      <c r="E82" s="201" t="s">
        <v>67</v>
      </c>
      <c r="F82" s="201" t="s">
        <v>74</v>
      </c>
      <c r="G82" s="201" t="s">
        <v>313</v>
      </c>
      <c r="H82" s="201" t="s">
        <v>81</v>
      </c>
      <c r="I82" s="201" t="s">
        <v>316</v>
      </c>
      <c r="J82" s="296"/>
      <c r="K82" s="172" t="s">
        <v>82</v>
      </c>
      <c r="L82" s="172"/>
      <c r="M82" s="201" t="s">
        <v>71</v>
      </c>
      <c r="N82" s="122">
        <v>42781</v>
      </c>
      <c r="O82" s="122">
        <v>43069</v>
      </c>
      <c r="P82" s="172" t="s">
        <v>89</v>
      </c>
      <c r="Q82" s="172" t="s">
        <v>88</v>
      </c>
      <c r="R82" s="108">
        <v>0.03</v>
      </c>
      <c r="S82" s="171"/>
      <c r="T82" s="108">
        <v>0.05</v>
      </c>
      <c r="U82" s="108">
        <v>0.1</v>
      </c>
      <c r="V82" s="108">
        <v>0.15</v>
      </c>
      <c r="W82" s="108">
        <v>0.15</v>
      </c>
      <c r="X82" s="171">
        <v>0.1</v>
      </c>
      <c r="Y82" s="108">
        <v>0.2</v>
      </c>
      <c r="Z82" s="108">
        <v>0.1</v>
      </c>
      <c r="AA82" s="171">
        <v>0.1</v>
      </c>
      <c r="AB82" s="108">
        <v>0.05</v>
      </c>
      <c r="AC82" s="108"/>
      <c r="AD82" s="171"/>
      <c r="AE82" s="203" t="s">
        <v>839</v>
      </c>
      <c r="AF82" s="117">
        <v>0.15</v>
      </c>
      <c r="AG82" s="171">
        <f>+'Mayo 2017'!AG82+'Junio 2017'!AF82+AF82+'Julio 2017'!AF82</f>
        <v>0.43</v>
      </c>
      <c r="AH82" s="114" t="s">
        <v>887</v>
      </c>
    </row>
    <row r="83" spans="2:34" ht="45" customHeight="1" x14ac:dyDescent="0.25">
      <c r="B83" s="201" t="s">
        <v>64</v>
      </c>
      <c r="C83" s="201" t="s">
        <v>65</v>
      </c>
      <c r="D83" s="201" t="s">
        <v>66</v>
      </c>
      <c r="E83" s="201" t="s">
        <v>67</v>
      </c>
      <c r="F83" s="201" t="s">
        <v>74</v>
      </c>
      <c r="G83" s="201" t="s">
        <v>313</v>
      </c>
      <c r="H83" s="201" t="s">
        <v>81</v>
      </c>
      <c r="I83" s="201" t="s">
        <v>317</v>
      </c>
      <c r="J83" s="296"/>
      <c r="K83" s="172" t="s">
        <v>83</v>
      </c>
      <c r="L83" s="172"/>
      <c r="M83" s="201" t="s">
        <v>71</v>
      </c>
      <c r="N83" s="122">
        <v>42745</v>
      </c>
      <c r="O83" s="122">
        <v>42916</v>
      </c>
      <c r="P83" s="172" t="s">
        <v>89</v>
      </c>
      <c r="Q83" s="172" t="s">
        <v>88</v>
      </c>
      <c r="R83" s="108">
        <v>0.03</v>
      </c>
      <c r="S83" s="171">
        <v>0.2</v>
      </c>
      <c r="T83" s="108">
        <v>0.2</v>
      </c>
      <c r="U83" s="108">
        <v>0.15</v>
      </c>
      <c r="V83" s="108">
        <v>0.15</v>
      </c>
      <c r="W83" s="108">
        <v>0.2</v>
      </c>
      <c r="X83" s="171">
        <v>0.1</v>
      </c>
      <c r="Y83" s="108"/>
      <c r="Z83" s="108"/>
      <c r="AA83" s="171"/>
      <c r="AB83" s="108"/>
      <c r="AC83" s="108"/>
      <c r="AD83" s="171"/>
      <c r="AE83" s="203" t="s">
        <v>839</v>
      </c>
      <c r="AF83" s="171">
        <v>0</v>
      </c>
      <c r="AG83" s="171">
        <f>+'Mayo 2017'!AG83+'Junio 2017'!AF83+AF83+'Julio 2017'!AF83</f>
        <v>0.7</v>
      </c>
      <c r="AH83" s="172"/>
    </row>
    <row r="84" spans="2:34" ht="45" customHeight="1" x14ac:dyDescent="0.25">
      <c r="B84" s="201" t="s">
        <v>64</v>
      </c>
      <c r="C84" s="201" t="s">
        <v>65</v>
      </c>
      <c r="D84" s="201" t="s">
        <v>66</v>
      </c>
      <c r="E84" s="201" t="s">
        <v>67</v>
      </c>
      <c r="F84" s="201" t="s">
        <v>74</v>
      </c>
      <c r="G84" s="201" t="s">
        <v>313</v>
      </c>
      <c r="H84" s="201" t="s">
        <v>81</v>
      </c>
      <c r="I84" s="201" t="s">
        <v>319</v>
      </c>
      <c r="J84" s="296"/>
      <c r="K84" s="172" t="s">
        <v>85</v>
      </c>
      <c r="L84" s="172"/>
      <c r="M84" s="201" t="s">
        <v>71</v>
      </c>
      <c r="N84" s="122">
        <v>42746</v>
      </c>
      <c r="O84" s="122">
        <v>42809</v>
      </c>
      <c r="P84" s="172" t="s">
        <v>91</v>
      </c>
      <c r="Q84" s="172" t="s">
        <v>88</v>
      </c>
      <c r="R84" s="108">
        <v>0.03</v>
      </c>
      <c r="S84" s="171">
        <v>0.25</v>
      </c>
      <c r="T84" s="108">
        <v>0.6</v>
      </c>
      <c r="U84" s="108">
        <v>0.15</v>
      </c>
      <c r="V84" s="108"/>
      <c r="W84" s="108"/>
      <c r="X84" s="171"/>
      <c r="Y84" s="108"/>
      <c r="Z84" s="108"/>
      <c r="AA84" s="171"/>
      <c r="AB84" s="108"/>
      <c r="AC84" s="108"/>
      <c r="AD84" s="171"/>
      <c r="AE84" s="203" t="s">
        <v>839</v>
      </c>
      <c r="AF84" s="171">
        <v>0</v>
      </c>
      <c r="AG84" s="171">
        <f>+'Mayo 2017'!AG84+'Junio 2017'!AF84+AF84+'Julio 2017'!AF84</f>
        <v>1</v>
      </c>
      <c r="AH84" s="172"/>
    </row>
    <row r="85" spans="2:34" ht="45" customHeight="1" x14ac:dyDescent="0.25">
      <c r="B85" s="201" t="s">
        <v>64</v>
      </c>
      <c r="C85" s="201" t="s">
        <v>65</v>
      </c>
      <c r="D85" s="201" t="s">
        <v>66</v>
      </c>
      <c r="E85" s="201" t="s">
        <v>67</v>
      </c>
      <c r="F85" s="201" t="s">
        <v>74</v>
      </c>
      <c r="G85" s="201" t="s">
        <v>313</v>
      </c>
      <c r="H85" s="201" t="s">
        <v>81</v>
      </c>
      <c r="I85" s="201" t="s">
        <v>316</v>
      </c>
      <c r="J85" s="295"/>
      <c r="K85" s="172" t="s">
        <v>86</v>
      </c>
      <c r="L85" s="172"/>
      <c r="M85" s="201" t="s">
        <v>71</v>
      </c>
      <c r="N85" s="122">
        <v>42745</v>
      </c>
      <c r="O85" s="122">
        <v>43100</v>
      </c>
      <c r="P85" s="172" t="s">
        <v>92</v>
      </c>
      <c r="Q85" s="172" t="s">
        <v>93</v>
      </c>
      <c r="R85" s="108">
        <v>0.03</v>
      </c>
      <c r="S85" s="171">
        <v>0.05</v>
      </c>
      <c r="T85" s="108">
        <v>0.1</v>
      </c>
      <c r="U85" s="108">
        <v>0.1</v>
      </c>
      <c r="V85" s="108">
        <v>0.1</v>
      </c>
      <c r="W85" s="108">
        <v>0.1</v>
      </c>
      <c r="X85" s="171">
        <v>0.2</v>
      </c>
      <c r="Y85" s="108">
        <v>0.1</v>
      </c>
      <c r="Z85" s="108">
        <v>0.1</v>
      </c>
      <c r="AA85" s="171">
        <v>0.05</v>
      </c>
      <c r="AB85" s="108">
        <v>0.05</v>
      </c>
      <c r="AC85" s="108">
        <v>0.05</v>
      </c>
      <c r="AD85" s="171"/>
      <c r="AE85" s="203" t="s">
        <v>839</v>
      </c>
      <c r="AF85" s="171">
        <v>0</v>
      </c>
      <c r="AG85" s="171">
        <f>+'Mayo 2017'!AG85+'Junio 2017'!AF85+AF85+'Julio 2017'!AF85</f>
        <v>0.28000000000000003</v>
      </c>
      <c r="AH85" s="172"/>
    </row>
    <row r="86" spans="2:34" ht="101.25" customHeight="1" x14ac:dyDescent="0.25">
      <c r="B86" s="201" t="s">
        <v>64</v>
      </c>
      <c r="C86" s="201" t="s">
        <v>65</v>
      </c>
      <c r="D86" s="201" t="s">
        <v>66</v>
      </c>
      <c r="E86" s="201" t="s">
        <v>67</v>
      </c>
      <c r="F86" s="201" t="s">
        <v>68</v>
      </c>
      <c r="G86" s="201" t="s">
        <v>313</v>
      </c>
      <c r="H86" s="201" t="s">
        <v>81</v>
      </c>
      <c r="I86" s="201" t="s">
        <v>318</v>
      </c>
      <c r="J86" s="106" t="s">
        <v>124</v>
      </c>
      <c r="K86" s="172" t="s">
        <v>327</v>
      </c>
      <c r="L86" s="172" t="s">
        <v>130</v>
      </c>
      <c r="M86" s="172" t="s">
        <v>73</v>
      </c>
      <c r="N86" s="122">
        <v>42856</v>
      </c>
      <c r="O86" s="122">
        <v>43100</v>
      </c>
      <c r="P86" s="172" t="s">
        <v>128</v>
      </c>
      <c r="Q86" s="106" t="s">
        <v>88</v>
      </c>
      <c r="R86" s="108">
        <v>0</v>
      </c>
      <c r="S86" s="171"/>
      <c r="T86" s="171"/>
      <c r="U86" s="171"/>
      <c r="V86" s="171"/>
      <c r="W86" s="171">
        <v>0.25</v>
      </c>
      <c r="X86" s="171"/>
      <c r="Y86" s="171"/>
      <c r="Z86" s="171">
        <v>0.25</v>
      </c>
      <c r="AA86" s="171">
        <v>0.25</v>
      </c>
      <c r="AB86" s="171"/>
      <c r="AC86" s="171"/>
      <c r="AD86" s="171">
        <v>0.25</v>
      </c>
      <c r="AE86" s="203" t="s">
        <v>839</v>
      </c>
      <c r="AF86" s="171">
        <v>0</v>
      </c>
      <c r="AG86" s="171">
        <f>+'Mayo 2017'!AG86+'Junio 2017'!AF86+AF86+'Julio 2017'!AF86</f>
        <v>0.35</v>
      </c>
      <c r="AH86" s="172" t="s">
        <v>861</v>
      </c>
    </row>
    <row r="87" spans="2:34" ht="67.5" customHeight="1" x14ac:dyDescent="0.25">
      <c r="B87" s="201" t="s">
        <v>64</v>
      </c>
      <c r="C87" s="201" t="s">
        <v>65</v>
      </c>
      <c r="D87" s="201" t="s">
        <v>66</v>
      </c>
      <c r="E87" s="201" t="s">
        <v>67</v>
      </c>
      <c r="F87" s="201" t="s">
        <v>68</v>
      </c>
      <c r="G87" s="201" t="s">
        <v>313</v>
      </c>
      <c r="H87" s="201" t="s">
        <v>81</v>
      </c>
      <c r="I87" s="201" t="s">
        <v>318</v>
      </c>
      <c r="J87" s="106" t="s">
        <v>125</v>
      </c>
      <c r="K87" s="172" t="s">
        <v>330</v>
      </c>
      <c r="L87" s="172" t="s">
        <v>131</v>
      </c>
      <c r="M87" s="172" t="s">
        <v>331</v>
      </c>
      <c r="N87" s="122">
        <v>42856</v>
      </c>
      <c r="O87" s="122">
        <v>43100</v>
      </c>
      <c r="P87" s="172" t="s">
        <v>332</v>
      </c>
      <c r="Q87" s="106" t="s">
        <v>88</v>
      </c>
      <c r="R87" s="108">
        <v>0</v>
      </c>
      <c r="S87" s="171">
        <v>0.08</v>
      </c>
      <c r="T87" s="171">
        <v>0.08</v>
      </c>
      <c r="U87" s="171">
        <v>0.08</v>
      </c>
      <c r="V87" s="171">
        <v>0.08</v>
      </c>
      <c r="W87" s="171">
        <v>0.08</v>
      </c>
      <c r="X87" s="171">
        <v>0.08</v>
      </c>
      <c r="Y87" s="171">
        <v>0.08</v>
      </c>
      <c r="Z87" s="171">
        <v>0.08</v>
      </c>
      <c r="AA87" s="171">
        <v>0.08</v>
      </c>
      <c r="AB87" s="171">
        <v>0.08</v>
      </c>
      <c r="AC87" s="171">
        <v>0.1</v>
      </c>
      <c r="AD87" s="171">
        <v>0.1</v>
      </c>
      <c r="AE87" s="203" t="s">
        <v>839</v>
      </c>
      <c r="AF87" s="171">
        <v>0.08</v>
      </c>
      <c r="AG87" s="171">
        <f>+'Mayo 2017'!AG87+'Junio 2017'!AF87+AF87+'Julio 2017'!AF87</f>
        <v>0.64</v>
      </c>
      <c r="AH87" s="172" t="s">
        <v>862</v>
      </c>
    </row>
    <row r="88" spans="2:34" ht="90" customHeight="1" x14ac:dyDescent="0.25">
      <c r="B88" s="201" t="s">
        <v>64</v>
      </c>
      <c r="C88" s="201" t="s">
        <v>65</v>
      </c>
      <c r="D88" s="201" t="s">
        <v>66</v>
      </c>
      <c r="E88" s="201" t="s">
        <v>67</v>
      </c>
      <c r="F88" s="201" t="s">
        <v>74</v>
      </c>
      <c r="G88" s="201" t="s">
        <v>313</v>
      </c>
      <c r="H88" s="201" t="s">
        <v>81</v>
      </c>
      <c r="I88" s="201" t="s">
        <v>318</v>
      </c>
      <c r="J88" s="106" t="s">
        <v>126</v>
      </c>
      <c r="K88" s="172" t="s">
        <v>334</v>
      </c>
      <c r="L88" s="172" t="s">
        <v>132</v>
      </c>
      <c r="M88" s="172" t="s">
        <v>73</v>
      </c>
      <c r="N88" s="122">
        <v>42552</v>
      </c>
      <c r="O88" s="122">
        <v>42735</v>
      </c>
      <c r="P88" s="172" t="s">
        <v>332</v>
      </c>
      <c r="Q88" s="106" t="s">
        <v>88</v>
      </c>
      <c r="R88" s="108">
        <v>0.02</v>
      </c>
      <c r="S88" s="171"/>
      <c r="T88" s="171"/>
      <c r="U88" s="171">
        <v>0.25</v>
      </c>
      <c r="V88" s="171"/>
      <c r="W88" s="171"/>
      <c r="X88" s="171">
        <v>0.25</v>
      </c>
      <c r="Y88" s="171"/>
      <c r="Z88" s="171"/>
      <c r="AA88" s="171">
        <v>0.25</v>
      </c>
      <c r="AB88" s="171"/>
      <c r="AC88" s="171"/>
      <c r="AD88" s="171">
        <v>0.25</v>
      </c>
      <c r="AE88" s="203" t="s">
        <v>839</v>
      </c>
      <c r="AF88" s="171">
        <v>0.05</v>
      </c>
      <c r="AG88" s="171">
        <f>+'Mayo 2017'!AG88+'Junio 2017'!AF88+AF88+'Julio 2017'!AF88</f>
        <v>0.5</v>
      </c>
      <c r="AH88" s="172" t="s">
        <v>863</v>
      </c>
    </row>
    <row r="89" spans="2:34" ht="73.5" customHeight="1" x14ac:dyDescent="0.25">
      <c r="B89" s="201" t="s">
        <v>64</v>
      </c>
      <c r="C89" s="201" t="s">
        <v>65</v>
      </c>
      <c r="D89" s="201" t="s">
        <v>66</v>
      </c>
      <c r="E89" s="201" t="s">
        <v>67</v>
      </c>
      <c r="F89" s="201" t="s">
        <v>68</v>
      </c>
      <c r="G89" s="201" t="s">
        <v>313</v>
      </c>
      <c r="H89" s="201" t="s">
        <v>81</v>
      </c>
      <c r="I89" s="201" t="s">
        <v>318</v>
      </c>
      <c r="J89" s="106" t="s">
        <v>127</v>
      </c>
      <c r="K89" s="172" t="s">
        <v>335</v>
      </c>
      <c r="L89" s="172" t="s">
        <v>133</v>
      </c>
      <c r="M89" s="172" t="s">
        <v>73</v>
      </c>
      <c r="N89" s="122">
        <v>42552</v>
      </c>
      <c r="O89" s="122">
        <v>42735</v>
      </c>
      <c r="P89" s="172" t="s">
        <v>332</v>
      </c>
      <c r="Q89" s="106" t="s">
        <v>129</v>
      </c>
      <c r="R89" s="108">
        <v>0</v>
      </c>
      <c r="S89" s="171">
        <v>0.08</v>
      </c>
      <c r="T89" s="171">
        <v>0.08</v>
      </c>
      <c r="U89" s="171">
        <v>0.08</v>
      </c>
      <c r="V89" s="171">
        <v>0.08</v>
      </c>
      <c r="W89" s="171">
        <v>0.08</v>
      </c>
      <c r="X89" s="171">
        <v>0.08</v>
      </c>
      <c r="Y89" s="171">
        <v>0.08</v>
      </c>
      <c r="Z89" s="171">
        <v>0.08</v>
      </c>
      <c r="AA89" s="171">
        <v>0.08</v>
      </c>
      <c r="AB89" s="171">
        <v>0.08</v>
      </c>
      <c r="AC89" s="171">
        <v>0.1</v>
      </c>
      <c r="AD89" s="171">
        <v>0.1</v>
      </c>
      <c r="AE89" s="203" t="s">
        <v>839</v>
      </c>
      <c r="AF89" s="171">
        <v>0.08</v>
      </c>
      <c r="AG89" s="171">
        <f>+'Mayo 2017'!AG89+'Junio 2017'!AF89+AF89+'Julio 2017'!AF89</f>
        <v>0.64</v>
      </c>
      <c r="AH89" s="172" t="s">
        <v>864</v>
      </c>
    </row>
    <row r="90" spans="2:34" ht="11.25" customHeight="1" x14ac:dyDescent="0.25">
      <c r="AF90" s="174"/>
      <c r="AG90" s="174"/>
    </row>
    <row r="91" spans="2:34" ht="11.25" customHeight="1" x14ac:dyDescent="0.25">
      <c r="AF91" s="174"/>
      <c r="AG91" s="174"/>
    </row>
    <row r="92" spans="2:34" ht="11.25" customHeight="1" x14ac:dyDescent="0.25"/>
    <row r="99" spans="20:20" x14ac:dyDescent="0.25">
      <c r="T99" s="124"/>
    </row>
  </sheetData>
  <mergeCells count="9">
    <mergeCell ref="J76:J77"/>
    <mergeCell ref="J79:J80"/>
    <mergeCell ref="J81:J85"/>
    <mergeCell ref="J30:J31"/>
    <mergeCell ref="J32:J33"/>
    <mergeCell ref="J34:J35"/>
    <mergeCell ref="J36:J38"/>
    <mergeCell ref="J43:J49"/>
    <mergeCell ref="J50:J5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H99"/>
  <sheetViews>
    <sheetView topLeftCell="AF1" zoomScale="82" zoomScaleNormal="82" workbookViewId="0">
      <selection activeCell="AH90" sqref="AH90"/>
    </sheetView>
  </sheetViews>
  <sheetFormatPr baseColWidth="10" defaultColWidth="11.42578125" defaultRowHeight="11.25" x14ac:dyDescent="0.25"/>
  <cols>
    <col min="1" max="1" width="1.7109375" style="208" customWidth="1"/>
    <col min="2" max="2" width="17.28515625" style="208" customWidth="1"/>
    <col min="3" max="3" width="32.7109375" style="208" customWidth="1"/>
    <col min="4" max="4" width="20" style="208" customWidth="1"/>
    <col min="5" max="5" width="23.85546875" style="208" customWidth="1"/>
    <col min="6" max="6" width="28.42578125" style="208" customWidth="1"/>
    <col min="7" max="7" width="31" style="208" customWidth="1"/>
    <col min="8" max="8" width="27.5703125" style="208" customWidth="1"/>
    <col min="9" max="9" width="26.28515625" style="208" customWidth="1"/>
    <col min="10" max="10" width="40.5703125" style="208" customWidth="1"/>
    <col min="11" max="11" width="47.140625" style="208" customWidth="1"/>
    <col min="12" max="12" width="32.5703125" style="208" customWidth="1"/>
    <col min="13" max="13" width="22" style="208" customWidth="1"/>
    <col min="14" max="14" width="15.85546875" style="217" hidden="1" customWidth="1"/>
    <col min="15" max="15" width="15.140625" style="217" hidden="1" customWidth="1"/>
    <col min="16" max="17" width="24.7109375" style="208" hidden="1" customWidth="1"/>
    <col min="18" max="18" width="9.42578125" style="208" hidden="1" customWidth="1"/>
    <col min="19" max="19" width="4.7109375" style="208" hidden="1" customWidth="1"/>
    <col min="20" max="20" width="3.85546875" style="208" hidden="1" customWidth="1"/>
    <col min="21" max="21" width="5.5703125" style="208" hidden="1" customWidth="1"/>
    <col min="22" max="22" width="6.5703125" style="208" hidden="1" customWidth="1"/>
    <col min="23" max="23" width="5.140625" style="208" hidden="1" customWidth="1"/>
    <col min="24" max="24" width="6.7109375" style="208" hidden="1" customWidth="1"/>
    <col min="25" max="25" width="5.85546875" style="208" hidden="1" customWidth="1"/>
    <col min="26" max="26" width="6.42578125" style="208" hidden="1" customWidth="1"/>
    <col min="27" max="29" width="5.85546875" style="208" hidden="1" customWidth="1"/>
    <col min="30" max="30" width="6.28515625" style="208" hidden="1" customWidth="1"/>
    <col min="31" max="31" width="11.85546875" style="208" customWidth="1"/>
    <col min="32" max="32" width="10" style="208" customWidth="1"/>
    <col min="33" max="33" width="9.140625" style="208" customWidth="1"/>
    <col min="34" max="34" width="96.5703125" style="208" customWidth="1"/>
    <col min="35" max="35" width="11.42578125" style="208" customWidth="1"/>
    <col min="36" max="16384" width="11.42578125" style="208"/>
  </cols>
  <sheetData>
    <row r="1" spans="2:34" ht="56.25" x14ac:dyDescent="0.25">
      <c r="B1" s="105" t="s">
        <v>7</v>
      </c>
      <c r="C1" s="105" t="s">
        <v>8</v>
      </c>
      <c r="D1" s="105" t="s">
        <v>9</v>
      </c>
      <c r="E1" s="105" t="s">
        <v>10</v>
      </c>
      <c r="F1" s="105" t="s">
        <v>11</v>
      </c>
      <c r="G1" s="105" t="s">
        <v>12</v>
      </c>
      <c r="H1" s="105" t="s">
        <v>13</v>
      </c>
      <c r="I1" s="105" t="s">
        <v>14</v>
      </c>
      <c r="J1" s="105" t="s">
        <v>15</v>
      </c>
      <c r="K1" s="105" t="s">
        <v>16</v>
      </c>
      <c r="L1" s="105" t="s">
        <v>17</v>
      </c>
      <c r="M1" s="105" t="s">
        <v>18</v>
      </c>
      <c r="N1" s="105" t="s">
        <v>19</v>
      </c>
      <c r="O1" s="105" t="s">
        <v>20</v>
      </c>
      <c r="P1" s="105" t="s">
        <v>21</v>
      </c>
      <c r="Q1" s="105" t="s">
        <v>22</v>
      </c>
      <c r="R1" s="105" t="s">
        <v>23</v>
      </c>
      <c r="S1" s="105" t="s">
        <v>24</v>
      </c>
      <c r="T1" s="105" t="s">
        <v>25</v>
      </c>
      <c r="U1" s="105" t="s">
        <v>26</v>
      </c>
      <c r="V1" s="105" t="s">
        <v>27</v>
      </c>
      <c r="W1" s="105" t="s">
        <v>28</v>
      </c>
      <c r="X1" s="105" t="s">
        <v>29</v>
      </c>
      <c r="Y1" s="105" t="s">
        <v>30</v>
      </c>
      <c r="Z1" s="105" t="s">
        <v>31</v>
      </c>
      <c r="AA1" s="105" t="s">
        <v>32</v>
      </c>
      <c r="AB1" s="105" t="s">
        <v>33</v>
      </c>
      <c r="AC1" s="105" t="s">
        <v>34</v>
      </c>
      <c r="AD1" s="105" t="s">
        <v>35</v>
      </c>
      <c r="AE1" s="105" t="s">
        <v>36</v>
      </c>
      <c r="AF1" s="105" t="s">
        <v>37</v>
      </c>
      <c r="AG1" s="105" t="s">
        <v>38</v>
      </c>
      <c r="AH1" s="105" t="s">
        <v>39</v>
      </c>
    </row>
    <row r="2" spans="2:34" ht="315" x14ac:dyDescent="0.25">
      <c r="B2" s="106" t="s">
        <v>40</v>
      </c>
      <c r="C2" s="106" t="s">
        <v>41</v>
      </c>
      <c r="D2" s="106" t="s">
        <v>42</v>
      </c>
      <c r="E2" s="106" t="s">
        <v>43</v>
      </c>
      <c r="F2" s="106" t="s">
        <v>338</v>
      </c>
      <c r="G2" s="106" t="s">
        <v>306</v>
      </c>
      <c r="H2" s="106" t="s">
        <v>307</v>
      </c>
      <c r="I2" s="106" t="s">
        <v>308</v>
      </c>
      <c r="J2" s="106" t="s">
        <v>137</v>
      </c>
      <c r="K2" s="173" t="s">
        <v>138</v>
      </c>
      <c r="L2" s="173" t="s">
        <v>451</v>
      </c>
      <c r="M2" s="106" t="s">
        <v>44</v>
      </c>
      <c r="N2" s="160">
        <v>42767</v>
      </c>
      <c r="O2" s="160">
        <v>43070</v>
      </c>
      <c r="P2" s="106" t="s">
        <v>45</v>
      </c>
      <c r="Q2" s="106" t="s">
        <v>88</v>
      </c>
      <c r="R2" s="198">
        <v>0.01</v>
      </c>
      <c r="S2" s="209">
        <v>0.1</v>
      </c>
      <c r="T2" s="198">
        <v>0.2</v>
      </c>
      <c r="U2" s="198">
        <v>0.25</v>
      </c>
      <c r="V2" s="198">
        <v>0.05</v>
      </c>
      <c r="W2" s="198">
        <v>0.05</v>
      </c>
      <c r="X2" s="209">
        <v>0.05</v>
      </c>
      <c r="Y2" s="198">
        <v>0.05</v>
      </c>
      <c r="Z2" s="198">
        <v>0.05</v>
      </c>
      <c r="AA2" s="209">
        <v>0.05</v>
      </c>
      <c r="AB2" s="209">
        <v>0.05</v>
      </c>
      <c r="AC2" s="209">
        <v>0.05</v>
      </c>
      <c r="AD2" s="209">
        <v>0.05</v>
      </c>
      <c r="AE2" s="106" t="s">
        <v>888</v>
      </c>
      <c r="AF2" s="209">
        <v>0.05</v>
      </c>
      <c r="AG2" s="209">
        <f>+'Mayo 2017'!AG2+'Junio 2017'!AF2+'Julio 2017'!AF2+'Agosto 2017'!AF2+'Septiembre 2017'!AF2</f>
        <v>0.85000000000000031</v>
      </c>
      <c r="AH2" s="173" t="s">
        <v>966</v>
      </c>
    </row>
    <row r="3" spans="2:34" ht="281.25" x14ac:dyDescent="0.25">
      <c r="B3" s="106" t="s">
        <v>40</v>
      </c>
      <c r="C3" s="106" t="s">
        <v>41</v>
      </c>
      <c r="D3" s="106" t="s">
        <v>42</v>
      </c>
      <c r="E3" s="106" t="s">
        <v>43</v>
      </c>
      <c r="F3" s="106" t="s">
        <v>338</v>
      </c>
      <c r="G3" s="106" t="s">
        <v>302</v>
      </c>
      <c r="H3" s="106" t="s">
        <v>303</v>
      </c>
      <c r="I3" s="106" t="s">
        <v>304</v>
      </c>
      <c r="J3" s="106" t="s">
        <v>139</v>
      </c>
      <c r="K3" s="173" t="s">
        <v>453</v>
      </c>
      <c r="L3" s="173" t="s">
        <v>161</v>
      </c>
      <c r="M3" s="106" t="s">
        <v>44</v>
      </c>
      <c r="N3" s="160">
        <v>42745</v>
      </c>
      <c r="O3" s="160">
        <v>43100</v>
      </c>
      <c r="P3" s="106" t="s">
        <v>88</v>
      </c>
      <c r="Q3" s="106" t="s">
        <v>88</v>
      </c>
      <c r="R3" s="198">
        <v>0.01</v>
      </c>
      <c r="S3" s="209">
        <v>0.08</v>
      </c>
      <c r="T3" s="198">
        <v>0.08</v>
      </c>
      <c r="U3" s="198">
        <v>0.09</v>
      </c>
      <c r="V3" s="209">
        <v>0.08</v>
      </c>
      <c r="W3" s="198">
        <v>0.08</v>
      </c>
      <c r="X3" s="198">
        <v>0.09</v>
      </c>
      <c r="Y3" s="209">
        <v>0.08</v>
      </c>
      <c r="Z3" s="198">
        <v>0.08</v>
      </c>
      <c r="AA3" s="198">
        <v>0.09</v>
      </c>
      <c r="AB3" s="209">
        <v>0.08</v>
      </c>
      <c r="AC3" s="198">
        <v>0.08</v>
      </c>
      <c r="AD3" s="198">
        <v>0.09</v>
      </c>
      <c r="AE3" s="106" t="s">
        <v>888</v>
      </c>
      <c r="AF3" s="209">
        <v>0.09</v>
      </c>
      <c r="AG3" s="209">
        <f>+'Mayo 2017'!AG3+'Junio 2017'!AF3+'Julio 2017'!AF3+'Agosto 2017'!AF3+'Septiembre 2017'!AF3</f>
        <v>0.74999999999999989</v>
      </c>
      <c r="AH3" s="173" t="s">
        <v>912</v>
      </c>
    </row>
    <row r="4" spans="2:34" ht="213.75" x14ac:dyDescent="0.25">
      <c r="B4" s="106" t="s">
        <v>40</v>
      </c>
      <c r="C4" s="106" t="s">
        <v>41</v>
      </c>
      <c r="D4" s="106" t="s">
        <v>42</v>
      </c>
      <c r="E4" s="106" t="s">
        <v>43</v>
      </c>
      <c r="F4" s="106" t="s">
        <v>338</v>
      </c>
      <c r="G4" s="106" t="s">
        <v>302</v>
      </c>
      <c r="H4" s="106" t="s">
        <v>303</v>
      </c>
      <c r="I4" s="106" t="s">
        <v>304</v>
      </c>
      <c r="J4" s="106" t="s">
        <v>255</v>
      </c>
      <c r="K4" s="173" t="s">
        <v>140</v>
      </c>
      <c r="L4" s="173" t="s">
        <v>161</v>
      </c>
      <c r="M4" s="106" t="s">
        <v>44</v>
      </c>
      <c r="N4" s="160">
        <v>42745</v>
      </c>
      <c r="O4" s="160">
        <v>43100</v>
      </c>
      <c r="P4" s="106" t="s">
        <v>88</v>
      </c>
      <c r="Q4" s="106" t="s">
        <v>88</v>
      </c>
      <c r="R4" s="198">
        <v>0.01</v>
      </c>
      <c r="S4" s="209">
        <v>0.08</v>
      </c>
      <c r="T4" s="198">
        <v>0.08</v>
      </c>
      <c r="U4" s="198">
        <v>0.09</v>
      </c>
      <c r="V4" s="209">
        <v>0.08</v>
      </c>
      <c r="W4" s="198">
        <v>0.08</v>
      </c>
      <c r="X4" s="198">
        <v>0.09</v>
      </c>
      <c r="Y4" s="209">
        <v>0.08</v>
      </c>
      <c r="Z4" s="198">
        <v>0.08</v>
      </c>
      <c r="AA4" s="198">
        <v>0.09</v>
      </c>
      <c r="AB4" s="209">
        <v>0.08</v>
      </c>
      <c r="AC4" s="198">
        <v>0.08</v>
      </c>
      <c r="AD4" s="198">
        <v>0.09</v>
      </c>
      <c r="AE4" s="106" t="s">
        <v>888</v>
      </c>
      <c r="AF4" s="209">
        <v>0.09</v>
      </c>
      <c r="AG4" s="209">
        <f>+'Mayo 2017'!AG4+'Junio 2017'!AF4+'Julio 2017'!AF4+'Agosto 2017'!AF4+'Septiembre 2017'!AF4</f>
        <v>0.74999999999999989</v>
      </c>
      <c r="AH4" s="173" t="s">
        <v>913</v>
      </c>
    </row>
    <row r="5" spans="2:34" ht="168.75" x14ac:dyDescent="0.25">
      <c r="B5" s="106" t="s">
        <v>40</v>
      </c>
      <c r="C5" s="106" t="s">
        <v>41</v>
      </c>
      <c r="D5" s="106" t="s">
        <v>42</v>
      </c>
      <c r="E5" s="106" t="s">
        <v>43</v>
      </c>
      <c r="F5" s="106" t="s">
        <v>338</v>
      </c>
      <c r="G5" s="106" t="s">
        <v>302</v>
      </c>
      <c r="H5" s="106" t="s">
        <v>303</v>
      </c>
      <c r="I5" s="106" t="s">
        <v>304</v>
      </c>
      <c r="J5" s="106" t="s">
        <v>256</v>
      </c>
      <c r="K5" s="173" t="s">
        <v>456</v>
      </c>
      <c r="L5" s="173" t="s">
        <v>161</v>
      </c>
      <c r="M5" s="106" t="s">
        <v>44</v>
      </c>
      <c r="N5" s="160">
        <v>42745</v>
      </c>
      <c r="O5" s="160">
        <v>43100</v>
      </c>
      <c r="P5" s="106" t="s">
        <v>88</v>
      </c>
      <c r="Q5" s="106" t="s">
        <v>93</v>
      </c>
      <c r="R5" s="198">
        <v>0.02</v>
      </c>
      <c r="S5" s="209">
        <v>0.08</v>
      </c>
      <c r="T5" s="198">
        <v>0.08</v>
      </c>
      <c r="U5" s="198">
        <v>0.09</v>
      </c>
      <c r="V5" s="209">
        <v>0.08</v>
      </c>
      <c r="W5" s="198">
        <v>0.08</v>
      </c>
      <c r="X5" s="198">
        <v>0.09</v>
      </c>
      <c r="Y5" s="209">
        <v>0.08</v>
      </c>
      <c r="Z5" s="198">
        <v>0.08</v>
      </c>
      <c r="AA5" s="198">
        <v>0.09</v>
      </c>
      <c r="AB5" s="209">
        <v>0.08</v>
      </c>
      <c r="AC5" s="198">
        <v>0.08</v>
      </c>
      <c r="AD5" s="198">
        <v>0.09</v>
      </c>
      <c r="AE5" s="106" t="s">
        <v>888</v>
      </c>
      <c r="AF5" s="209">
        <v>0.09</v>
      </c>
      <c r="AG5" s="209">
        <f>+'Mayo 2017'!AG5+'Junio 2017'!AF5+'Julio 2017'!AF5+'Agosto 2017'!AF5+'Septiembre 2017'!AF5</f>
        <v>0.74999999999999989</v>
      </c>
      <c r="AH5" s="173" t="s">
        <v>914</v>
      </c>
    </row>
    <row r="6" spans="2:34" ht="45" x14ac:dyDescent="0.25">
      <c r="B6" s="106" t="s">
        <v>40</v>
      </c>
      <c r="C6" s="106" t="s">
        <v>41</v>
      </c>
      <c r="D6" s="106" t="s">
        <v>42</v>
      </c>
      <c r="E6" s="106" t="s">
        <v>43</v>
      </c>
      <c r="F6" s="106" t="s">
        <v>338</v>
      </c>
      <c r="G6" s="106" t="s">
        <v>302</v>
      </c>
      <c r="H6" s="106" t="s">
        <v>303</v>
      </c>
      <c r="I6" s="106" t="s">
        <v>304</v>
      </c>
      <c r="J6" s="106" t="s">
        <v>141</v>
      </c>
      <c r="K6" s="173" t="s">
        <v>142</v>
      </c>
      <c r="L6" s="173" t="s">
        <v>160</v>
      </c>
      <c r="M6" s="106" t="s">
        <v>44</v>
      </c>
      <c r="N6" s="160">
        <v>42887</v>
      </c>
      <c r="O6" s="160">
        <v>43100</v>
      </c>
      <c r="P6" s="106" t="s">
        <v>88</v>
      </c>
      <c r="Q6" s="106" t="s">
        <v>88</v>
      </c>
      <c r="R6" s="198">
        <v>0</v>
      </c>
      <c r="S6" s="209">
        <v>0.08</v>
      </c>
      <c r="T6" s="198">
        <v>0.08</v>
      </c>
      <c r="U6" s="198">
        <v>0.09</v>
      </c>
      <c r="V6" s="198">
        <v>0.08</v>
      </c>
      <c r="W6" s="198">
        <v>0.08</v>
      </c>
      <c r="X6" s="209">
        <v>0.09</v>
      </c>
      <c r="Y6" s="198">
        <v>0.08</v>
      </c>
      <c r="Z6" s="198">
        <v>0.08</v>
      </c>
      <c r="AA6" s="209">
        <v>0.09</v>
      </c>
      <c r="AB6" s="209">
        <v>0.08</v>
      </c>
      <c r="AC6" s="209">
        <v>0.08</v>
      </c>
      <c r="AD6" s="209">
        <v>0.09</v>
      </c>
      <c r="AE6" s="106" t="s">
        <v>888</v>
      </c>
      <c r="AF6" s="209">
        <v>0.09</v>
      </c>
      <c r="AG6" s="209">
        <f>+'Mayo 2017'!AG6+'Junio 2017'!AF6+'Julio 2017'!AF6+'Agosto 2017'!AF6+'Septiembre 2017'!AF6</f>
        <v>0.74999999999999989</v>
      </c>
      <c r="AH6" s="173" t="s">
        <v>910</v>
      </c>
    </row>
    <row r="7" spans="2:34" ht="326.25" x14ac:dyDescent="0.25">
      <c r="B7" s="106" t="s">
        <v>40</v>
      </c>
      <c r="C7" s="106" t="s">
        <v>41</v>
      </c>
      <c r="D7" s="106" t="s">
        <v>42</v>
      </c>
      <c r="E7" s="106" t="s">
        <v>43</v>
      </c>
      <c r="F7" s="106" t="s">
        <v>338</v>
      </c>
      <c r="G7" s="106" t="s">
        <v>302</v>
      </c>
      <c r="H7" s="106" t="s">
        <v>303</v>
      </c>
      <c r="I7" s="106" t="s">
        <v>304</v>
      </c>
      <c r="J7" s="106" t="s">
        <v>143</v>
      </c>
      <c r="K7" s="173" t="s">
        <v>459</v>
      </c>
      <c r="L7" s="173" t="s">
        <v>213</v>
      </c>
      <c r="M7" s="106" t="s">
        <v>44</v>
      </c>
      <c r="N7" s="160">
        <v>42736</v>
      </c>
      <c r="O7" s="160">
        <v>43100</v>
      </c>
      <c r="P7" s="106" t="s">
        <v>88</v>
      </c>
      <c r="Q7" s="106" t="s">
        <v>93</v>
      </c>
      <c r="R7" s="198">
        <v>1.4999999999999999E-2</v>
      </c>
      <c r="S7" s="209">
        <v>0.08</v>
      </c>
      <c r="T7" s="198">
        <v>0.08</v>
      </c>
      <c r="U7" s="198">
        <v>0.09</v>
      </c>
      <c r="V7" s="198">
        <v>0.08</v>
      </c>
      <c r="W7" s="198">
        <v>0.08</v>
      </c>
      <c r="X7" s="209">
        <v>0.09</v>
      </c>
      <c r="Y7" s="198">
        <v>0.08</v>
      </c>
      <c r="Z7" s="198">
        <v>0.08</v>
      </c>
      <c r="AA7" s="209">
        <v>0.09</v>
      </c>
      <c r="AB7" s="209">
        <v>0.08</v>
      </c>
      <c r="AC7" s="209">
        <v>0.08</v>
      </c>
      <c r="AD7" s="209">
        <v>0.09</v>
      </c>
      <c r="AE7" s="106" t="s">
        <v>888</v>
      </c>
      <c r="AF7" s="209">
        <v>0.09</v>
      </c>
      <c r="AG7" s="209">
        <f>+'Mayo 2017'!AG7+'Junio 2017'!AF7+'Julio 2017'!AF7+'Agosto 2017'!AF7+'Septiembre 2017'!AF7</f>
        <v>0.74999999999999989</v>
      </c>
      <c r="AH7" s="173" t="s">
        <v>915</v>
      </c>
    </row>
    <row r="8" spans="2:34" ht="56.25" x14ac:dyDescent="0.25">
      <c r="B8" s="106" t="s">
        <v>40</v>
      </c>
      <c r="C8" s="106" t="s">
        <v>41</v>
      </c>
      <c r="D8" s="106" t="s">
        <v>42</v>
      </c>
      <c r="E8" s="106" t="s">
        <v>43</v>
      </c>
      <c r="F8" s="106" t="s">
        <v>338</v>
      </c>
      <c r="G8" s="106" t="s">
        <v>302</v>
      </c>
      <c r="H8" s="106" t="s">
        <v>303</v>
      </c>
      <c r="I8" s="106" t="s">
        <v>304</v>
      </c>
      <c r="J8" s="106" t="s">
        <v>144</v>
      </c>
      <c r="K8" s="173" t="s">
        <v>461</v>
      </c>
      <c r="L8" s="173" t="s">
        <v>214</v>
      </c>
      <c r="M8" s="106" t="s">
        <v>44</v>
      </c>
      <c r="N8" s="160">
        <v>42856</v>
      </c>
      <c r="O8" s="160">
        <v>43070</v>
      </c>
      <c r="P8" s="106" t="s">
        <v>45</v>
      </c>
      <c r="Q8" s="106" t="s">
        <v>88</v>
      </c>
      <c r="R8" s="198">
        <v>0.01</v>
      </c>
      <c r="S8" s="209"/>
      <c r="T8" s="198"/>
      <c r="U8" s="198"/>
      <c r="V8" s="198"/>
      <c r="W8" s="198">
        <v>0.13</v>
      </c>
      <c r="X8" s="209">
        <v>0.12</v>
      </c>
      <c r="Y8" s="198">
        <v>0.13</v>
      </c>
      <c r="Z8" s="198">
        <v>0.12</v>
      </c>
      <c r="AA8" s="209">
        <v>0.13</v>
      </c>
      <c r="AB8" s="209">
        <v>0.12</v>
      </c>
      <c r="AC8" s="209">
        <v>0.13</v>
      </c>
      <c r="AD8" s="209">
        <v>0.12</v>
      </c>
      <c r="AE8" s="106" t="s">
        <v>888</v>
      </c>
      <c r="AF8" s="209">
        <v>0.13</v>
      </c>
      <c r="AG8" s="209">
        <f>+'Mayo 2017'!AG8+'Junio 2017'!AF8+'Julio 2017'!AF8+'Agosto 2017'!AF8+'Septiembre 2017'!AF8</f>
        <v>0.64</v>
      </c>
      <c r="AH8" s="173" t="s">
        <v>911</v>
      </c>
    </row>
    <row r="9" spans="2:34" ht="45" x14ac:dyDescent="0.25">
      <c r="B9" s="106" t="s">
        <v>40</v>
      </c>
      <c r="C9" s="106" t="s">
        <v>41</v>
      </c>
      <c r="D9" s="106" t="s">
        <v>42</v>
      </c>
      <c r="E9" s="106" t="s">
        <v>43</v>
      </c>
      <c r="F9" s="106" t="s">
        <v>338</v>
      </c>
      <c r="G9" s="106" t="s">
        <v>302</v>
      </c>
      <c r="H9" s="106" t="s">
        <v>303</v>
      </c>
      <c r="I9" s="106" t="s">
        <v>304</v>
      </c>
      <c r="J9" s="106" t="s">
        <v>145</v>
      </c>
      <c r="K9" s="173" t="s">
        <v>146</v>
      </c>
      <c r="L9" s="173" t="s">
        <v>161</v>
      </c>
      <c r="M9" s="106" t="s">
        <v>44</v>
      </c>
      <c r="N9" s="160">
        <v>42745</v>
      </c>
      <c r="O9" s="160">
        <v>43100</v>
      </c>
      <c r="P9" s="106" t="s">
        <v>88</v>
      </c>
      <c r="Q9" s="106" t="s">
        <v>88</v>
      </c>
      <c r="R9" s="198">
        <v>0.01</v>
      </c>
      <c r="S9" s="209">
        <v>0.08</v>
      </c>
      <c r="T9" s="198">
        <v>0.08</v>
      </c>
      <c r="U9" s="198">
        <v>0.09</v>
      </c>
      <c r="V9" s="209">
        <v>0.08</v>
      </c>
      <c r="W9" s="198">
        <v>0.08</v>
      </c>
      <c r="X9" s="198">
        <v>0.09</v>
      </c>
      <c r="Y9" s="209">
        <v>0.08</v>
      </c>
      <c r="Z9" s="198">
        <v>0.08</v>
      </c>
      <c r="AA9" s="198">
        <v>0.09</v>
      </c>
      <c r="AB9" s="209">
        <v>0.08</v>
      </c>
      <c r="AC9" s="198">
        <v>0.08</v>
      </c>
      <c r="AD9" s="198">
        <v>0.09</v>
      </c>
      <c r="AE9" s="106" t="s">
        <v>888</v>
      </c>
      <c r="AF9" s="209">
        <v>0.09</v>
      </c>
      <c r="AG9" s="209">
        <f>+'Mayo 2017'!AG9+'Junio 2017'!AF9+'Julio 2017'!AF9+'Agosto 2017'!AF9+'Septiembre 2017'!AF9</f>
        <v>0.74999999999999989</v>
      </c>
      <c r="AH9" s="173" t="s">
        <v>475</v>
      </c>
    </row>
    <row r="10" spans="2:34" ht="123.75" x14ac:dyDescent="0.25">
      <c r="B10" s="106" t="s">
        <v>40</v>
      </c>
      <c r="C10" s="106" t="s">
        <v>41</v>
      </c>
      <c r="D10" s="106" t="s">
        <v>42</v>
      </c>
      <c r="E10" s="106" t="s">
        <v>43</v>
      </c>
      <c r="F10" s="106" t="s">
        <v>338</v>
      </c>
      <c r="G10" s="106" t="s">
        <v>302</v>
      </c>
      <c r="H10" s="106" t="s">
        <v>303</v>
      </c>
      <c r="I10" s="106" t="s">
        <v>304</v>
      </c>
      <c r="J10" s="106" t="s">
        <v>147</v>
      </c>
      <c r="K10" s="173" t="s">
        <v>464</v>
      </c>
      <c r="L10" s="173" t="s">
        <v>157</v>
      </c>
      <c r="M10" s="106" t="s">
        <v>44</v>
      </c>
      <c r="N10" s="160">
        <v>42736</v>
      </c>
      <c r="O10" s="160">
        <v>42887</v>
      </c>
      <c r="P10" s="106" t="s">
        <v>148</v>
      </c>
      <c r="Q10" s="106" t="s">
        <v>149</v>
      </c>
      <c r="R10" s="198">
        <v>0</v>
      </c>
      <c r="S10" s="209">
        <v>0.14000000000000001</v>
      </c>
      <c r="T10" s="198">
        <v>0.14000000000000001</v>
      </c>
      <c r="U10" s="198">
        <v>0.14000000000000001</v>
      </c>
      <c r="V10" s="209">
        <v>0.14000000000000001</v>
      </c>
      <c r="W10" s="209">
        <v>0.14000000000000001</v>
      </c>
      <c r="X10" s="209">
        <v>0.15</v>
      </c>
      <c r="Y10" s="209">
        <v>0.15</v>
      </c>
      <c r="Z10" s="198"/>
      <c r="AA10" s="209"/>
      <c r="AB10" s="209"/>
      <c r="AC10" s="209"/>
      <c r="AD10" s="209"/>
      <c r="AE10" s="106" t="s">
        <v>888</v>
      </c>
      <c r="AF10" s="209">
        <v>0</v>
      </c>
      <c r="AG10" s="209">
        <f>+'Mayo 2017'!AG10+'Junio 2017'!AF10+'Julio 2017'!AF10+'Agosto 2017'!AF10+'Septiembre 2017'!AF10</f>
        <v>1</v>
      </c>
      <c r="AH10" s="173" t="s">
        <v>916</v>
      </c>
    </row>
    <row r="11" spans="2:34" ht="45" x14ac:dyDescent="0.25">
      <c r="B11" s="106" t="s">
        <v>40</v>
      </c>
      <c r="C11" s="106" t="s">
        <v>41</v>
      </c>
      <c r="D11" s="106" t="s">
        <v>42</v>
      </c>
      <c r="E11" s="106" t="s">
        <v>43</v>
      </c>
      <c r="F11" s="106" t="s">
        <v>338</v>
      </c>
      <c r="G11" s="106" t="s">
        <v>302</v>
      </c>
      <c r="H11" s="106" t="s">
        <v>303</v>
      </c>
      <c r="I11" s="106" t="s">
        <v>304</v>
      </c>
      <c r="J11" s="106" t="s">
        <v>150</v>
      </c>
      <c r="K11" s="173" t="s">
        <v>151</v>
      </c>
      <c r="L11" s="173" t="s">
        <v>158</v>
      </c>
      <c r="M11" s="106" t="s">
        <v>44</v>
      </c>
      <c r="N11" s="160">
        <v>42736</v>
      </c>
      <c r="O11" s="160">
        <v>42840</v>
      </c>
      <c r="P11" s="106" t="s">
        <v>152</v>
      </c>
      <c r="Q11" s="106" t="s">
        <v>153</v>
      </c>
      <c r="R11" s="198">
        <v>0.02</v>
      </c>
      <c r="S11" s="209">
        <v>0.25</v>
      </c>
      <c r="T11" s="198">
        <v>0.25</v>
      </c>
      <c r="U11" s="198">
        <v>0.25</v>
      </c>
      <c r="V11" s="198">
        <v>0.25</v>
      </c>
      <c r="W11" s="198"/>
      <c r="X11" s="209"/>
      <c r="Y11" s="198"/>
      <c r="Z11" s="198"/>
      <c r="AA11" s="209"/>
      <c r="AB11" s="209"/>
      <c r="AC11" s="209"/>
      <c r="AD11" s="209"/>
      <c r="AE11" s="106" t="s">
        <v>888</v>
      </c>
      <c r="AF11" s="209">
        <v>0</v>
      </c>
      <c r="AG11" s="209">
        <f>+'Mayo 2017'!AG11+'Junio 2017'!AF11+'Julio 2017'!AF11+'Agosto 2017'!AF11+'Septiembre 2017'!AF11</f>
        <v>1</v>
      </c>
      <c r="AH11" s="173"/>
    </row>
    <row r="12" spans="2:34" ht="67.5" x14ac:dyDescent="0.25">
      <c r="B12" s="106" t="s">
        <v>40</v>
      </c>
      <c r="C12" s="106" t="s">
        <v>41</v>
      </c>
      <c r="D12" s="106" t="s">
        <v>42</v>
      </c>
      <c r="E12" s="106" t="s">
        <v>43</v>
      </c>
      <c r="F12" s="106" t="s">
        <v>338</v>
      </c>
      <c r="G12" s="106" t="s">
        <v>302</v>
      </c>
      <c r="H12" s="106" t="s">
        <v>303</v>
      </c>
      <c r="I12" s="106" t="s">
        <v>304</v>
      </c>
      <c r="J12" s="106" t="s">
        <v>154</v>
      </c>
      <c r="K12" s="173" t="s">
        <v>155</v>
      </c>
      <c r="L12" s="173" t="s">
        <v>159</v>
      </c>
      <c r="M12" s="106" t="s">
        <v>44</v>
      </c>
      <c r="N12" s="160">
        <v>42840</v>
      </c>
      <c r="O12" s="160">
        <v>42948</v>
      </c>
      <c r="P12" s="106" t="s">
        <v>156</v>
      </c>
      <c r="Q12" s="106" t="s">
        <v>88</v>
      </c>
      <c r="R12" s="198">
        <v>0.03</v>
      </c>
      <c r="S12" s="209"/>
      <c r="T12" s="198"/>
      <c r="U12" s="198"/>
      <c r="V12" s="198"/>
      <c r="W12" s="209">
        <v>0.25</v>
      </c>
      <c r="X12" s="198">
        <v>0.25</v>
      </c>
      <c r="Y12" s="198">
        <v>0.25</v>
      </c>
      <c r="Z12" s="198">
        <v>0.25</v>
      </c>
      <c r="AA12" s="209"/>
      <c r="AB12" s="209"/>
      <c r="AC12" s="209"/>
      <c r="AD12" s="209"/>
      <c r="AE12" s="106" t="s">
        <v>888</v>
      </c>
      <c r="AF12" s="209">
        <v>0</v>
      </c>
      <c r="AG12" s="209">
        <f>+'Mayo 2017'!AG12+'Junio 2017'!AF12+'Julio 2017'!AF12+'Agosto 2017'!AF12+'Septiembre 2017'!AF12</f>
        <v>1</v>
      </c>
      <c r="AH12" s="173"/>
    </row>
    <row r="13" spans="2:34" ht="67.5" x14ac:dyDescent="0.25">
      <c r="B13" s="106" t="s">
        <v>40</v>
      </c>
      <c r="C13" s="106" t="s">
        <v>41</v>
      </c>
      <c r="D13" s="106" t="s">
        <v>42</v>
      </c>
      <c r="E13" s="106" t="s">
        <v>43</v>
      </c>
      <c r="F13" s="106" t="s">
        <v>51</v>
      </c>
      <c r="G13" s="106" t="s">
        <v>302</v>
      </c>
      <c r="H13" s="106" t="s">
        <v>303</v>
      </c>
      <c r="I13" s="106" t="s">
        <v>304</v>
      </c>
      <c r="J13" s="173" t="s">
        <v>215</v>
      </c>
      <c r="K13" s="173" t="s">
        <v>219</v>
      </c>
      <c r="L13" s="173" t="s">
        <v>216</v>
      </c>
      <c r="M13" s="106" t="s">
        <v>48</v>
      </c>
      <c r="N13" s="160">
        <v>42737</v>
      </c>
      <c r="O13" s="160">
        <v>42767</v>
      </c>
      <c r="P13" s="173" t="s">
        <v>96</v>
      </c>
      <c r="Q13" s="106" t="s">
        <v>218</v>
      </c>
      <c r="R13" s="198">
        <v>0.02</v>
      </c>
      <c r="S13" s="209">
        <v>0.5</v>
      </c>
      <c r="T13" s="198"/>
      <c r="U13" s="198"/>
      <c r="V13" s="198"/>
      <c r="W13" s="198"/>
      <c r="X13" s="209"/>
      <c r="Y13" s="198"/>
      <c r="Z13" s="198"/>
      <c r="AA13" s="209"/>
      <c r="AB13" s="209">
        <v>0.1</v>
      </c>
      <c r="AC13" s="209">
        <v>0.1</v>
      </c>
      <c r="AD13" s="209">
        <v>0.3</v>
      </c>
      <c r="AE13" s="106" t="s">
        <v>888</v>
      </c>
      <c r="AF13" s="209">
        <v>0.05</v>
      </c>
      <c r="AG13" s="209">
        <f>+'Mayo 2017'!AG13+'Junio 2017'!AF13+'Julio 2017'!AF13+'Agosto 2017'!AF13+'Septiembre 2017'!AF13</f>
        <v>0.8</v>
      </c>
      <c r="AH13" s="173" t="s">
        <v>917</v>
      </c>
    </row>
    <row r="14" spans="2:34" ht="45" x14ac:dyDescent="0.25">
      <c r="B14" s="106" t="s">
        <v>40</v>
      </c>
      <c r="C14" s="106" t="s">
        <v>41</v>
      </c>
      <c r="D14" s="106" t="s">
        <v>42</v>
      </c>
      <c r="E14" s="106" t="s">
        <v>43</v>
      </c>
      <c r="F14" s="106" t="s">
        <v>51</v>
      </c>
      <c r="G14" s="106" t="s">
        <v>302</v>
      </c>
      <c r="H14" s="106" t="s">
        <v>303</v>
      </c>
      <c r="I14" s="106" t="s">
        <v>304</v>
      </c>
      <c r="J14" s="173" t="s">
        <v>368</v>
      </c>
      <c r="K14" s="173" t="s">
        <v>369</v>
      </c>
      <c r="L14" s="173" t="s">
        <v>217</v>
      </c>
      <c r="M14" s="106" t="s">
        <v>48</v>
      </c>
      <c r="N14" s="160">
        <v>42768</v>
      </c>
      <c r="O14" s="160">
        <v>42860</v>
      </c>
      <c r="P14" s="173" t="s">
        <v>45</v>
      </c>
      <c r="Q14" s="106" t="s">
        <v>218</v>
      </c>
      <c r="R14" s="198">
        <v>0.03</v>
      </c>
      <c r="S14" s="209"/>
      <c r="T14" s="198">
        <v>0.35</v>
      </c>
      <c r="U14" s="198">
        <v>0.35</v>
      </c>
      <c r="V14" s="198">
        <v>0.3</v>
      </c>
      <c r="W14" s="198"/>
      <c r="X14" s="209"/>
      <c r="Y14" s="198"/>
      <c r="Z14" s="198"/>
      <c r="AA14" s="209"/>
      <c r="AB14" s="209"/>
      <c r="AC14" s="209"/>
      <c r="AD14" s="209"/>
      <c r="AE14" s="106" t="s">
        <v>888</v>
      </c>
      <c r="AF14" s="209">
        <v>0</v>
      </c>
      <c r="AG14" s="209">
        <f>+'Mayo 2017'!AG14+'Junio 2017'!AF14+'Julio 2017'!AF14+'Agosto 2017'!AF14+'Septiembre 2017'!AF14</f>
        <v>1</v>
      </c>
      <c r="AH14" s="173" t="s">
        <v>894</v>
      </c>
    </row>
    <row r="15" spans="2:34" ht="45" x14ac:dyDescent="0.25">
      <c r="B15" s="106" t="s">
        <v>40</v>
      </c>
      <c r="C15" s="106" t="s">
        <v>41</v>
      </c>
      <c r="D15" s="106" t="s">
        <v>42</v>
      </c>
      <c r="E15" s="106" t="s">
        <v>43</v>
      </c>
      <c r="F15" s="106" t="s">
        <v>47</v>
      </c>
      <c r="G15" s="106" t="s">
        <v>302</v>
      </c>
      <c r="H15" s="106" t="s">
        <v>303</v>
      </c>
      <c r="I15" s="106" t="s">
        <v>304</v>
      </c>
      <c r="J15" s="173" t="s">
        <v>220</v>
      </c>
      <c r="K15" s="173" t="s">
        <v>371</v>
      </c>
      <c r="L15" s="173" t="s">
        <v>221</v>
      </c>
      <c r="M15" s="106" t="s">
        <v>48</v>
      </c>
      <c r="N15" s="160">
        <v>42747</v>
      </c>
      <c r="O15" s="160">
        <v>42786</v>
      </c>
      <c r="P15" s="173" t="s">
        <v>96</v>
      </c>
      <c r="Q15" s="106" t="s">
        <v>222</v>
      </c>
      <c r="R15" s="198">
        <v>0.02</v>
      </c>
      <c r="S15" s="209">
        <v>0.1</v>
      </c>
      <c r="T15" s="198">
        <v>0.2</v>
      </c>
      <c r="U15" s="198">
        <v>0.2</v>
      </c>
      <c r="V15" s="198"/>
      <c r="W15" s="198"/>
      <c r="X15" s="209"/>
      <c r="Y15" s="198">
        <v>0.5</v>
      </c>
      <c r="Z15" s="198"/>
      <c r="AA15" s="209"/>
      <c r="AB15" s="209"/>
      <c r="AC15" s="209"/>
      <c r="AD15" s="209"/>
      <c r="AE15" s="106" t="s">
        <v>888</v>
      </c>
      <c r="AF15" s="209">
        <v>0.05</v>
      </c>
      <c r="AG15" s="209">
        <f>+'Mayo 2017'!AG15+'Junio 2017'!AF15+'Julio 2017'!AF15+'Agosto 2017'!AF15+'Septiembre 2017'!AF15</f>
        <v>0.60000000000000009</v>
      </c>
      <c r="AH15" s="173" t="s">
        <v>895</v>
      </c>
    </row>
    <row r="16" spans="2:34" ht="67.5" x14ac:dyDescent="0.25">
      <c r="B16" s="106" t="s">
        <v>40</v>
      </c>
      <c r="C16" s="106" t="s">
        <v>41</v>
      </c>
      <c r="D16" s="106" t="s">
        <v>42</v>
      </c>
      <c r="E16" s="106" t="s">
        <v>43</v>
      </c>
      <c r="F16" s="106" t="s">
        <v>47</v>
      </c>
      <c r="G16" s="106" t="s">
        <v>302</v>
      </c>
      <c r="H16" s="106" t="s">
        <v>303</v>
      </c>
      <c r="I16" s="106" t="s">
        <v>304</v>
      </c>
      <c r="J16" s="173" t="s">
        <v>224</v>
      </c>
      <c r="K16" s="173" t="s">
        <v>720</v>
      </c>
      <c r="L16" s="173" t="s">
        <v>216</v>
      </c>
      <c r="M16" s="106" t="s">
        <v>48</v>
      </c>
      <c r="N16" s="160">
        <v>42887</v>
      </c>
      <c r="O16" s="160">
        <v>43100</v>
      </c>
      <c r="P16" s="173" t="s">
        <v>226</v>
      </c>
      <c r="Q16" s="106" t="s">
        <v>88</v>
      </c>
      <c r="R16" s="198">
        <v>0.01</v>
      </c>
      <c r="S16" s="209"/>
      <c r="T16" s="198"/>
      <c r="U16" s="198"/>
      <c r="V16" s="198"/>
      <c r="W16" s="198"/>
      <c r="X16" s="209">
        <v>0.1</v>
      </c>
      <c r="Y16" s="198">
        <v>0.1</v>
      </c>
      <c r="Z16" s="198">
        <v>0.1</v>
      </c>
      <c r="AA16" s="209">
        <v>0.1</v>
      </c>
      <c r="AB16" s="209">
        <v>0.2</v>
      </c>
      <c r="AC16" s="209">
        <v>0.2</v>
      </c>
      <c r="AD16" s="209">
        <v>0.2</v>
      </c>
      <c r="AE16" s="106" t="s">
        <v>888</v>
      </c>
      <c r="AF16" s="209">
        <v>0.15</v>
      </c>
      <c r="AG16" s="209">
        <f>+'Mayo 2017'!AG16+'Junio 2017'!AF16+'Julio 2017'!AF16+'Agosto 2017'!AF16+'Septiembre 2017'!AF16</f>
        <v>0.45000000000000007</v>
      </c>
      <c r="AH16" s="173" t="s">
        <v>896</v>
      </c>
    </row>
    <row r="17" spans="2:34" ht="67.5" x14ac:dyDescent="0.25">
      <c r="B17" s="106" t="s">
        <v>40</v>
      </c>
      <c r="C17" s="106" t="s">
        <v>41</v>
      </c>
      <c r="D17" s="106" t="s">
        <v>42</v>
      </c>
      <c r="E17" s="106" t="s">
        <v>43</v>
      </c>
      <c r="F17" s="106" t="s">
        <v>47</v>
      </c>
      <c r="G17" s="106" t="s">
        <v>302</v>
      </c>
      <c r="H17" s="106" t="s">
        <v>303</v>
      </c>
      <c r="I17" s="106" t="s">
        <v>304</v>
      </c>
      <c r="J17" s="109" t="s">
        <v>224</v>
      </c>
      <c r="K17" s="173" t="s">
        <v>225</v>
      </c>
      <c r="L17" s="173" t="s">
        <v>257</v>
      </c>
      <c r="M17" s="106" t="s">
        <v>48</v>
      </c>
      <c r="N17" s="160">
        <v>43070</v>
      </c>
      <c r="O17" s="160">
        <v>43100</v>
      </c>
      <c r="P17" s="173" t="s">
        <v>226</v>
      </c>
      <c r="Q17" s="106" t="s">
        <v>88</v>
      </c>
      <c r="R17" s="198">
        <v>0.01</v>
      </c>
      <c r="S17" s="106"/>
      <c r="T17" s="211"/>
      <c r="U17" s="211"/>
      <c r="V17" s="211"/>
      <c r="W17" s="211"/>
      <c r="X17" s="106"/>
      <c r="Y17" s="211"/>
      <c r="Z17" s="198"/>
      <c r="AA17" s="209"/>
      <c r="AB17" s="209"/>
      <c r="AC17" s="209"/>
      <c r="AD17" s="209">
        <v>1</v>
      </c>
      <c r="AE17" s="106" t="s">
        <v>888</v>
      </c>
      <c r="AF17" s="209">
        <v>0</v>
      </c>
      <c r="AG17" s="209">
        <f>+'Mayo 2017'!AG17+'Junio 2017'!AF17+'Julio 2017'!AF17+'Agosto 2017'!AF17+'Septiembre 2017'!AF17</f>
        <v>0</v>
      </c>
      <c r="AH17" s="173" t="s">
        <v>361</v>
      </c>
    </row>
    <row r="18" spans="2:34" ht="56.25" x14ac:dyDescent="0.25">
      <c r="B18" s="106" t="s">
        <v>40</v>
      </c>
      <c r="C18" s="106" t="s">
        <v>41</v>
      </c>
      <c r="D18" s="106" t="s">
        <v>42</v>
      </c>
      <c r="E18" s="106" t="s">
        <v>43</v>
      </c>
      <c r="F18" s="106" t="s">
        <v>47</v>
      </c>
      <c r="G18" s="106" t="s">
        <v>306</v>
      </c>
      <c r="H18" s="106" t="s">
        <v>307</v>
      </c>
      <c r="I18" s="106" t="s">
        <v>308</v>
      </c>
      <c r="J18" s="173" t="s">
        <v>227</v>
      </c>
      <c r="K18" s="173" t="s">
        <v>500</v>
      </c>
      <c r="L18" s="173" t="s">
        <v>229</v>
      </c>
      <c r="M18" s="106" t="s">
        <v>48</v>
      </c>
      <c r="N18" s="160">
        <v>42794</v>
      </c>
      <c r="O18" s="160">
        <v>43100</v>
      </c>
      <c r="P18" s="173" t="s">
        <v>49</v>
      </c>
      <c r="Q18" s="106" t="s">
        <v>230</v>
      </c>
      <c r="R18" s="198">
        <v>0.02</v>
      </c>
      <c r="S18" s="209"/>
      <c r="T18" s="198">
        <v>0.1</v>
      </c>
      <c r="U18" s="198"/>
      <c r="V18" s="198">
        <v>0.2</v>
      </c>
      <c r="W18" s="198"/>
      <c r="X18" s="209">
        <v>0.2</v>
      </c>
      <c r="Y18" s="198"/>
      <c r="Z18" s="198">
        <v>0.2</v>
      </c>
      <c r="AA18" s="209">
        <v>0.1</v>
      </c>
      <c r="AB18" s="209"/>
      <c r="AC18" s="209"/>
      <c r="AD18" s="209">
        <v>0.2</v>
      </c>
      <c r="AE18" s="106" t="s">
        <v>888</v>
      </c>
      <c r="AF18" s="209">
        <v>0.05</v>
      </c>
      <c r="AG18" s="209">
        <f>+'Mayo 2017'!AG18+'Junio 2017'!AF18+'Julio 2017'!AF18+'Agosto 2017'!AF18+'Septiembre 2017'!AF18</f>
        <v>0.8</v>
      </c>
      <c r="AH18" s="173" t="s">
        <v>918</v>
      </c>
    </row>
    <row r="19" spans="2:34" ht="45" x14ac:dyDescent="0.25">
      <c r="B19" s="106" t="s">
        <v>40</v>
      </c>
      <c r="C19" s="106" t="s">
        <v>41</v>
      </c>
      <c r="D19" s="106" t="s">
        <v>42</v>
      </c>
      <c r="E19" s="106" t="s">
        <v>43</v>
      </c>
      <c r="F19" s="106" t="s">
        <v>50</v>
      </c>
      <c r="G19" s="106" t="s">
        <v>302</v>
      </c>
      <c r="H19" s="106" t="s">
        <v>303</v>
      </c>
      <c r="I19" s="106" t="s">
        <v>304</v>
      </c>
      <c r="J19" s="173" t="s">
        <v>363</v>
      </c>
      <c r="K19" s="173" t="s">
        <v>374</v>
      </c>
      <c r="L19" s="173" t="s">
        <v>234</v>
      </c>
      <c r="M19" s="106" t="s">
        <v>48</v>
      </c>
      <c r="N19" s="160">
        <v>42765</v>
      </c>
      <c r="O19" s="160">
        <v>43100</v>
      </c>
      <c r="P19" s="173" t="s">
        <v>237</v>
      </c>
      <c r="Q19" s="106" t="s">
        <v>238</v>
      </c>
      <c r="R19" s="198">
        <v>0.12</v>
      </c>
      <c r="S19" s="209">
        <v>0.1</v>
      </c>
      <c r="T19" s="198"/>
      <c r="U19" s="198">
        <v>0.2</v>
      </c>
      <c r="V19" s="198"/>
      <c r="W19" s="198">
        <v>0.2</v>
      </c>
      <c r="X19" s="209"/>
      <c r="Y19" s="198">
        <v>0.1</v>
      </c>
      <c r="Z19" s="198"/>
      <c r="AA19" s="209">
        <v>0.2</v>
      </c>
      <c r="AB19" s="209"/>
      <c r="AC19" s="209">
        <v>0.2</v>
      </c>
      <c r="AD19" s="209"/>
      <c r="AE19" s="106" t="s">
        <v>888</v>
      </c>
      <c r="AF19" s="209">
        <v>0.05</v>
      </c>
      <c r="AG19" s="209">
        <f>+'Mayo 2017'!AG19+'Junio 2017'!AF19+'Julio 2017'!AF19+'Agosto 2017'!AF19+'Septiembre 2017'!AF19</f>
        <v>0.85</v>
      </c>
      <c r="AH19" s="173" t="s">
        <v>897</v>
      </c>
    </row>
    <row r="20" spans="2:34" ht="45" x14ac:dyDescent="0.25">
      <c r="B20" s="106" t="s">
        <v>40</v>
      </c>
      <c r="C20" s="106" t="s">
        <v>41</v>
      </c>
      <c r="D20" s="106" t="s">
        <v>42</v>
      </c>
      <c r="E20" s="106" t="s">
        <v>43</v>
      </c>
      <c r="F20" s="106" t="s">
        <v>50</v>
      </c>
      <c r="G20" s="106" t="s">
        <v>302</v>
      </c>
      <c r="H20" s="106" t="s">
        <v>303</v>
      </c>
      <c r="I20" s="106" t="s">
        <v>304</v>
      </c>
      <c r="J20" s="173" t="s">
        <v>231</v>
      </c>
      <c r="K20" s="173" t="s">
        <v>232</v>
      </c>
      <c r="L20" s="173" t="s">
        <v>235</v>
      </c>
      <c r="M20" s="106" t="s">
        <v>48</v>
      </c>
      <c r="N20" s="160">
        <v>42736</v>
      </c>
      <c r="O20" s="160">
        <v>43100</v>
      </c>
      <c r="P20" s="173" t="s">
        <v>45</v>
      </c>
      <c r="Q20" s="106" t="s">
        <v>88</v>
      </c>
      <c r="R20" s="198">
        <v>0.06</v>
      </c>
      <c r="S20" s="209">
        <v>0.1</v>
      </c>
      <c r="T20" s="198"/>
      <c r="U20" s="198">
        <v>0.2</v>
      </c>
      <c r="V20" s="198"/>
      <c r="W20" s="198">
        <v>0.2</v>
      </c>
      <c r="X20" s="209"/>
      <c r="Y20" s="198">
        <v>0.1</v>
      </c>
      <c r="Z20" s="198"/>
      <c r="AA20" s="209">
        <v>0.2</v>
      </c>
      <c r="AB20" s="209"/>
      <c r="AC20" s="209">
        <v>0.2</v>
      </c>
      <c r="AD20" s="209"/>
      <c r="AE20" s="106" t="s">
        <v>888</v>
      </c>
      <c r="AF20" s="209">
        <v>0.1</v>
      </c>
      <c r="AG20" s="209">
        <f>+'Mayo 2017'!AG20+'Junio 2017'!AF20+'Julio 2017'!AF20+'Agosto 2017'!AF20+'Septiembre 2017'!AF20</f>
        <v>0.79999999999999993</v>
      </c>
      <c r="AH20" s="173" t="s">
        <v>898</v>
      </c>
    </row>
    <row r="21" spans="2:34" ht="45" x14ac:dyDescent="0.25">
      <c r="B21" s="106" t="s">
        <v>40</v>
      </c>
      <c r="C21" s="106" t="s">
        <v>41</v>
      </c>
      <c r="D21" s="106" t="s">
        <v>42</v>
      </c>
      <c r="E21" s="106" t="s">
        <v>43</v>
      </c>
      <c r="F21" s="106" t="s">
        <v>50</v>
      </c>
      <c r="G21" s="106" t="s">
        <v>302</v>
      </c>
      <c r="H21" s="106" t="s">
        <v>303</v>
      </c>
      <c r="I21" s="106" t="s">
        <v>304</v>
      </c>
      <c r="J21" s="173" t="s">
        <v>258</v>
      </c>
      <c r="K21" s="173" t="s">
        <v>233</v>
      </c>
      <c r="L21" s="173" t="s">
        <v>236</v>
      </c>
      <c r="M21" s="106" t="s">
        <v>48</v>
      </c>
      <c r="N21" s="160">
        <v>42736</v>
      </c>
      <c r="O21" s="160">
        <v>42923</v>
      </c>
      <c r="P21" s="173" t="s">
        <v>45</v>
      </c>
      <c r="Q21" s="106" t="s">
        <v>88</v>
      </c>
      <c r="R21" s="198">
        <v>0.06</v>
      </c>
      <c r="S21" s="209">
        <v>0.1</v>
      </c>
      <c r="T21" s="198"/>
      <c r="U21" s="198">
        <v>0.2</v>
      </c>
      <c r="V21" s="198"/>
      <c r="W21" s="198">
        <v>0.2</v>
      </c>
      <c r="X21" s="209">
        <v>0.2</v>
      </c>
      <c r="Y21" s="198">
        <v>0.3</v>
      </c>
      <c r="Z21" s="198"/>
      <c r="AA21" s="209"/>
      <c r="AB21" s="209"/>
      <c r="AC21" s="209"/>
      <c r="AD21" s="209"/>
      <c r="AE21" s="106" t="s">
        <v>888</v>
      </c>
      <c r="AF21" s="209">
        <v>0.05</v>
      </c>
      <c r="AG21" s="209">
        <f>+'Mayo 2017'!AG21+'Junio 2017'!AF21+'Julio 2017'!AF21+'Agosto 2017'!AF21+'Septiembre 2017'!AF21</f>
        <v>0.85000000000000009</v>
      </c>
      <c r="AH21" s="173" t="s">
        <v>899</v>
      </c>
    </row>
    <row r="22" spans="2:34" ht="213.75" x14ac:dyDescent="0.25">
      <c r="B22" s="106" t="s">
        <v>40</v>
      </c>
      <c r="C22" s="106" t="s">
        <v>41</v>
      </c>
      <c r="D22" s="106" t="s">
        <v>42</v>
      </c>
      <c r="E22" s="106" t="s">
        <v>43</v>
      </c>
      <c r="F22" s="106" t="s">
        <v>52</v>
      </c>
      <c r="G22" s="106" t="s">
        <v>302</v>
      </c>
      <c r="H22" s="106" t="s">
        <v>303</v>
      </c>
      <c r="I22" s="106" t="s">
        <v>305</v>
      </c>
      <c r="J22" s="106" t="s">
        <v>94</v>
      </c>
      <c r="K22" s="173" t="s">
        <v>322</v>
      </c>
      <c r="L22" s="173" t="s">
        <v>95</v>
      </c>
      <c r="M22" s="106" t="s">
        <v>46</v>
      </c>
      <c r="N22" s="160">
        <v>42767</v>
      </c>
      <c r="O22" s="160">
        <v>43100</v>
      </c>
      <c r="P22" s="173" t="s">
        <v>96</v>
      </c>
      <c r="Q22" s="173" t="s">
        <v>97</v>
      </c>
      <c r="R22" s="198">
        <v>0.1</v>
      </c>
      <c r="S22" s="209">
        <v>0.03</v>
      </c>
      <c r="T22" s="198">
        <v>0.05</v>
      </c>
      <c r="U22" s="198">
        <v>0.05</v>
      </c>
      <c r="V22" s="198">
        <v>0.1</v>
      </c>
      <c r="W22" s="198">
        <v>0.1</v>
      </c>
      <c r="X22" s="198">
        <v>0.1</v>
      </c>
      <c r="Y22" s="198">
        <v>0.1</v>
      </c>
      <c r="Z22" s="198">
        <v>0.1</v>
      </c>
      <c r="AA22" s="198">
        <v>0.1</v>
      </c>
      <c r="AB22" s="198">
        <v>0.1</v>
      </c>
      <c r="AC22" s="198">
        <v>0.1</v>
      </c>
      <c r="AD22" s="198">
        <v>7.0000000000000007E-2</v>
      </c>
      <c r="AE22" s="106" t="s">
        <v>888</v>
      </c>
      <c r="AF22" s="209">
        <v>0.03</v>
      </c>
      <c r="AG22" s="209">
        <f>+'Mayo 2017'!AG22+'Junio 2017'!AF22+'Julio 2017'!AF22+'Agosto 2017'!AF22+'Septiembre 2017'!AF22</f>
        <v>0.66</v>
      </c>
      <c r="AH22" s="173" t="s">
        <v>919</v>
      </c>
    </row>
    <row r="23" spans="2:34" ht="67.5" x14ac:dyDescent="0.25">
      <c r="B23" s="106" t="s">
        <v>40</v>
      </c>
      <c r="C23" s="106" t="s">
        <v>41</v>
      </c>
      <c r="D23" s="106" t="s">
        <v>42</v>
      </c>
      <c r="E23" s="106" t="s">
        <v>43</v>
      </c>
      <c r="F23" s="106" t="s">
        <v>52</v>
      </c>
      <c r="G23" s="106" t="s">
        <v>302</v>
      </c>
      <c r="H23" s="106" t="s">
        <v>303</v>
      </c>
      <c r="I23" s="106" t="s">
        <v>305</v>
      </c>
      <c r="J23" s="106" t="s">
        <v>98</v>
      </c>
      <c r="K23" s="173" t="s">
        <v>99</v>
      </c>
      <c r="L23" s="173" t="s">
        <v>100</v>
      </c>
      <c r="M23" s="106" t="s">
        <v>46</v>
      </c>
      <c r="N23" s="160">
        <v>42826</v>
      </c>
      <c r="O23" s="160">
        <v>43100</v>
      </c>
      <c r="P23" s="173" t="s">
        <v>96</v>
      </c>
      <c r="Q23" s="173" t="s">
        <v>97</v>
      </c>
      <c r="R23" s="198">
        <v>7.0000000000000007E-2</v>
      </c>
      <c r="S23" s="209"/>
      <c r="T23" s="198"/>
      <c r="U23" s="198"/>
      <c r="V23" s="198">
        <v>0.05</v>
      </c>
      <c r="W23" s="198">
        <v>0.1</v>
      </c>
      <c r="X23" s="209">
        <v>0.1</v>
      </c>
      <c r="Y23" s="198">
        <v>0.1</v>
      </c>
      <c r="Z23" s="198">
        <v>0.1</v>
      </c>
      <c r="AA23" s="209">
        <v>0.15</v>
      </c>
      <c r="AB23" s="209">
        <v>0.15</v>
      </c>
      <c r="AC23" s="209">
        <v>0.15</v>
      </c>
      <c r="AD23" s="209">
        <v>0.1</v>
      </c>
      <c r="AE23" s="106" t="s">
        <v>888</v>
      </c>
      <c r="AF23" s="209">
        <v>0.02</v>
      </c>
      <c r="AG23" s="209">
        <f>+'Mayo 2017'!AG23+'Junio 2017'!AF23+'Julio 2017'!AF23+'Agosto 2017'!AF23+'Septiembre 2017'!AF23</f>
        <v>0.4</v>
      </c>
      <c r="AH23" s="213" t="s">
        <v>920</v>
      </c>
    </row>
    <row r="24" spans="2:34" ht="56.25" x14ac:dyDescent="0.25">
      <c r="B24" s="106" t="s">
        <v>40</v>
      </c>
      <c r="C24" s="106" t="s">
        <v>41</v>
      </c>
      <c r="D24" s="106" t="s">
        <v>42</v>
      </c>
      <c r="E24" s="106" t="s">
        <v>43</v>
      </c>
      <c r="F24" s="106" t="s">
        <v>52</v>
      </c>
      <c r="G24" s="106" t="s">
        <v>302</v>
      </c>
      <c r="H24" s="106" t="s">
        <v>303</v>
      </c>
      <c r="I24" s="106" t="s">
        <v>305</v>
      </c>
      <c r="J24" s="106" t="s">
        <v>101</v>
      </c>
      <c r="K24" s="173" t="s">
        <v>102</v>
      </c>
      <c r="L24" s="173" t="s">
        <v>103</v>
      </c>
      <c r="M24" s="106" t="s">
        <v>46</v>
      </c>
      <c r="N24" s="160">
        <v>42826</v>
      </c>
      <c r="O24" s="160">
        <v>43100</v>
      </c>
      <c r="P24" s="173" t="s">
        <v>96</v>
      </c>
      <c r="Q24" s="173" t="s">
        <v>104</v>
      </c>
      <c r="R24" s="198">
        <v>0.08</v>
      </c>
      <c r="S24" s="209">
        <v>0.02</v>
      </c>
      <c r="T24" s="198">
        <v>0.04</v>
      </c>
      <c r="U24" s="198">
        <v>0.06</v>
      </c>
      <c r="V24" s="198">
        <v>0.08</v>
      </c>
      <c r="W24" s="198">
        <v>0.1</v>
      </c>
      <c r="X24" s="209">
        <v>0.1</v>
      </c>
      <c r="Y24" s="198">
        <v>0.1</v>
      </c>
      <c r="Z24" s="198">
        <v>0.1</v>
      </c>
      <c r="AA24" s="209">
        <v>0.1</v>
      </c>
      <c r="AB24" s="209">
        <v>0.1</v>
      </c>
      <c r="AC24" s="209">
        <v>0.1</v>
      </c>
      <c r="AD24" s="209">
        <v>0.1</v>
      </c>
      <c r="AE24" s="106" t="s">
        <v>888</v>
      </c>
      <c r="AF24" s="209">
        <v>0</v>
      </c>
      <c r="AG24" s="209">
        <f>+'Mayo 2017'!AG24+'Junio 2017'!AF24+'Julio 2017'!AF24+'Agosto 2017'!AF24+'Septiembre 2017'!AF24</f>
        <v>0.44</v>
      </c>
      <c r="AH24" s="173"/>
    </row>
    <row r="25" spans="2:34" ht="56.25" x14ac:dyDescent="0.25">
      <c r="B25" s="106" t="s">
        <v>40</v>
      </c>
      <c r="C25" s="106" t="s">
        <v>41</v>
      </c>
      <c r="D25" s="106" t="s">
        <v>42</v>
      </c>
      <c r="E25" s="106" t="s">
        <v>43</v>
      </c>
      <c r="F25" s="106" t="s">
        <v>52</v>
      </c>
      <c r="G25" s="106" t="s">
        <v>324</v>
      </c>
      <c r="H25" s="106" t="s">
        <v>325</v>
      </c>
      <c r="I25" s="106" t="s">
        <v>323</v>
      </c>
      <c r="J25" s="106" t="s">
        <v>105</v>
      </c>
      <c r="K25" s="173" t="s">
        <v>106</v>
      </c>
      <c r="L25" s="173" t="s">
        <v>107</v>
      </c>
      <c r="M25" s="106" t="s">
        <v>46</v>
      </c>
      <c r="N25" s="160">
        <v>42745</v>
      </c>
      <c r="O25" s="160">
        <v>43100</v>
      </c>
      <c r="P25" s="173" t="s">
        <v>96</v>
      </c>
      <c r="Q25" s="173" t="s">
        <v>108</v>
      </c>
      <c r="R25" s="198">
        <v>0.08</v>
      </c>
      <c r="S25" s="209">
        <v>0.04</v>
      </c>
      <c r="T25" s="198">
        <v>0.06</v>
      </c>
      <c r="U25" s="198">
        <v>0.08</v>
      </c>
      <c r="V25" s="198">
        <v>0.08</v>
      </c>
      <c r="W25" s="198">
        <v>0.08</v>
      </c>
      <c r="X25" s="209">
        <v>0.08</v>
      </c>
      <c r="Y25" s="198">
        <v>0.08</v>
      </c>
      <c r="Z25" s="198">
        <v>0.08</v>
      </c>
      <c r="AA25" s="209">
        <v>0.1</v>
      </c>
      <c r="AB25" s="209">
        <v>0.1</v>
      </c>
      <c r="AC25" s="209">
        <v>0.1</v>
      </c>
      <c r="AD25" s="209">
        <v>0.12</v>
      </c>
      <c r="AE25" s="106" t="s">
        <v>888</v>
      </c>
      <c r="AF25" s="209">
        <v>0</v>
      </c>
      <c r="AG25" s="209">
        <f>+'Mayo 2017'!AG25+'Junio 2017'!AF25+'Julio 2017'!AF25+'Agosto 2017'!AF25+'Septiembre 2017'!AF25</f>
        <v>0.48000000000000004</v>
      </c>
      <c r="AH25" s="173"/>
    </row>
    <row r="26" spans="2:34" ht="213.75" x14ac:dyDescent="0.25">
      <c r="B26" s="106" t="s">
        <v>40</v>
      </c>
      <c r="C26" s="106" t="s">
        <v>41</v>
      </c>
      <c r="D26" s="106" t="s">
        <v>42</v>
      </c>
      <c r="E26" s="106" t="s">
        <v>43</v>
      </c>
      <c r="F26" s="106" t="s">
        <v>52</v>
      </c>
      <c r="G26" s="106" t="s">
        <v>302</v>
      </c>
      <c r="H26" s="106" t="s">
        <v>303</v>
      </c>
      <c r="I26" s="106" t="s">
        <v>305</v>
      </c>
      <c r="J26" s="106" t="s">
        <v>109</v>
      </c>
      <c r="K26" s="173" t="s">
        <v>110</v>
      </c>
      <c r="L26" s="173" t="s">
        <v>111</v>
      </c>
      <c r="M26" s="106" t="s">
        <v>46</v>
      </c>
      <c r="N26" s="160">
        <v>42658</v>
      </c>
      <c r="O26" s="160">
        <v>43100</v>
      </c>
      <c r="P26" s="173" t="s">
        <v>96</v>
      </c>
      <c r="Q26" s="173" t="s">
        <v>112</v>
      </c>
      <c r="R26" s="198">
        <v>0.02</v>
      </c>
      <c r="S26" s="209">
        <v>0.01</v>
      </c>
      <c r="T26" s="198"/>
      <c r="U26" s="198"/>
      <c r="V26" s="198">
        <v>0.04</v>
      </c>
      <c r="W26" s="198"/>
      <c r="X26" s="209"/>
      <c r="Y26" s="198"/>
      <c r="Z26" s="198">
        <v>0.1</v>
      </c>
      <c r="AA26" s="209">
        <v>0.2</v>
      </c>
      <c r="AB26" s="209">
        <v>0.2</v>
      </c>
      <c r="AC26" s="209">
        <v>0.2</v>
      </c>
      <c r="AD26" s="209">
        <v>0.25</v>
      </c>
      <c r="AE26" s="106" t="s">
        <v>888</v>
      </c>
      <c r="AF26" s="209">
        <v>0.04</v>
      </c>
      <c r="AG26" s="209">
        <f>+'Mayo 2017'!AG26+'Junio 2017'!AF26+'Julio 2017'!AF26+'Agosto 2017'!AF26+'Septiembre 2017'!AF26</f>
        <v>0.2</v>
      </c>
      <c r="AH26" s="213" t="s">
        <v>921</v>
      </c>
    </row>
    <row r="27" spans="2:34" ht="258.75" x14ac:dyDescent="0.25">
      <c r="B27" s="106" t="s">
        <v>40</v>
      </c>
      <c r="C27" s="106" t="s">
        <v>41</v>
      </c>
      <c r="D27" s="106" t="s">
        <v>42</v>
      </c>
      <c r="E27" s="106" t="s">
        <v>43</v>
      </c>
      <c r="F27" s="106" t="s">
        <v>52</v>
      </c>
      <c r="G27" s="106" t="s">
        <v>302</v>
      </c>
      <c r="H27" s="106" t="s">
        <v>303</v>
      </c>
      <c r="I27" s="106" t="s">
        <v>305</v>
      </c>
      <c r="J27" s="106" t="s">
        <v>113</v>
      </c>
      <c r="K27" s="173" t="s">
        <v>114</v>
      </c>
      <c r="L27" s="173" t="s">
        <v>115</v>
      </c>
      <c r="M27" s="106" t="s">
        <v>46</v>
      </c>
      <c r="N27" s="160">
        <v>42826</v>
      </c>
      <c r="O27" s="160">
        <v>43100</v>
      </c>
      <c r="P27" s="173" t="s">
        <v>116</v>
      </c>
      <c r="Q27" s="173" t="s">
        <v>117</v>
      </c>
      <c r="R27" s="198">
        <v>0.08</v>
      </c>
      <c r="S27" s="209"/>
      <c r="T27" s="198"/>
      <c r="U27" s="198"/>
      <c r="V27" s="198">
        <v>0.05</v>
      </c>
      <c r="W27" s="198">
        <v>0.1</v>
      </c>
      <c r="X27" s="209">
        <v>0.1</v>
      </c>
      <c r="Y27" s="198">
        <v>0.1</v>
      </c>
      <c r="Z27" s="198">
        <v>0.1</v>
      </c>
      <c r="AA27" s="209">
        <v>0.1</v>
      </c>
      <c r="AB27" s="209">
        <v>0.1</v>
      </c>
      <c r="AC27" s="209">
        <v>0.1</v>
      </c>
      <c r="AD27" s="209">
        <v>0.25</v>
      </c>
      <c r="AE27" s="106" t="s">
        <v>888</v>
      </c>
      <c r="AF27" s="209">
        <v>0.05</v>
      </c>
      <c r="AG27" s="209">
        <f>+'Mayo 2017'!AG27+'Junio 2017'!AF27+'Julio 2017'!AF27+'Agosto 2017'!AF27+'Septiembre 2017'!AF27</f>
        <v>0.45</v>
      </c>
      <c r="AH27" s="173" t="s">
        <v>922</v>
      </c>
    </row>
    <row r="28" spans="2:34" ht="90" x14ac:dyDescent="0.25">
      <c r="B28" s="106" t="s">
        <v>40</v>
      </c>
      <c r="C28" s="106" t="s">
        <v>41</v>
      </c>
      <c r="D28" s="106" t="s">
        <v>42</v>
      </c>
      <c r="E28" s="106" t="s">
        <v>43</v>
      </c>
      <c r="F28" s="106" t="s">
        <v>52</v>
      </c>
      <c r="G28" s="106" t="s">
        <v>302</v>
      </c>
      <c r="H28" s="106" t="s">
        <v>303</v>
      </c>
      <c r="I28" s="106" t="s">
        <v>305</v>
      </c>
      <c r="J28" s="106" t="s">
        <v>118</v>
      </c>
      <c r="K28" s="173" t="s">
        <v>119</v>
      </c>
      <c r="L28" s="173" t="s">
        <v>120</v>
      </c>
      <c r="M28" s="106" t="s">
        <v>46</v>
      </c>
      <c r="N28" s="160">
        <v>42948</v>
      </c>
      <c r="O28" s="160">
        <v>43100</v>
      </c>
      <c r="P28" s="173"/>
      <c r="Q28" s="173"/>
      <c r="R28" s="198">
        <v>0.08</v>
      </c>
      <c r="S28" s="209"/>
      <c r="T28" s="198"/>
      <c r="U28" s="198"/>
      <c r="V28" s="198"/>
      <c r="W28" s="198"/>
      <c r="X28" s="209"/>
      <c r="Y28" s="198"/>
      <c r="Z28" s="198">
        <v>0.05</v>
      </c>
      <c r="AA28" s="209">
        <v>0.1</v>
      </c>
      <c r="AB28" s="209">
        <v>0.2</v>
      </c>
      <c r="AC28" s="209">
        <v>0.3</v>
      </c>
      <c r="AD28" s="209">
        <v>0.35</v>
      </c>
      <c r="AE28" s="106" t="s">
        <v>888</v>
      </c>
      <c r="AF28" s="209">
        <v>0.03</v>
      </c>
      <c r="AG28" s="209">
        <f>+'Mayo 2017'!AG28+'Junio 2017'!AF28+'Julio 2017'!AF28+'Agosto 2017'!AF28+'Septiembre 2017'!AF28</f>
        <v>0.05</v>
      </c>
      <c r="AH28" s="173" t="s">
        <v>923</v>
      </c>
    </row>
    <row r="29" spans="2:34" ht="90" x14ac:dyDescent="0.25">
      <c r="B29" s="106" t="s">
        <v>40</v>
      </c>
      <c r="C29" s="106" t="s">
        <v>54</v>
      </c>
      <c r="D29" s="106" t="s">
        <v>42</v>
      </c>
      <c r="E29" s="106" t="s">
        <v>55</v>
      </c>
      <c r="F29" s="106" t="s">
        <v>56</v>
      </c>
      <c r="G29" s="106" t="s">
        <v>302</v>
      </c>
      <c r="H29" s="106" t="s">
        <v>309</v>
      </c>
      <c r="I29" s="106" t="s">
        <v>310</v>
      </c>
      <c r="J29" s="206" t="s">
        <v>162</v>
      </c>
      <c r="K29" s="173" t="s">
        <v>339</v>
      </c>
      <c r="L29" s="173" t="s">
        <v>259</v>
      </c>
      <c r="M29" s="106" t="s">
        <v>57</v>
      </c>
      <c r="N29" s="160">
        <v>42795</v>
      </c>
      <c r="O29" s="160">
        <v>42916</v>
      </c>
      <c r="P29" s="173" t="s">
        <v>260</v>
      </c>
      <c r="Q29" s="173" t="s">
        <v>88</v>
      </c>
      <c r="R29" s="198">
        <v>0.2</v>
      </c>
      <c r="S29" s="209"/>
      <c r="T29" s="198"/>
      <c r="U29" s="198">
        <v>0.25</v>
      </c>
      <c r="V29" s="198">
        <v>0.25</v>
      </c>
      <c r="W29" s="198">
        <v>0.25</v>
      </c>
      <c r="X29" s="209">
        <v>0.25</v>
      </c>
      <c r="Y29" s="198"/>
      <c r="Z29" s="198"/>
      <c r="AA29" s="209"/>
      <c r="AB29" s="198"/>
      <c r="AC29" s="198"/>
      <c r="AD29" s="209"/>
      <c r="AE29" s="106" t="s">
        <v>888</v>
      </c>
      <c r="AF29" s="209">
        <v>0.08</v>
      </c>
      <c r="AG29" s="209">
        <f>+'Mayo 2017'!AG29+'Junio 2017'!AF29+'Julio 2017'!AF29+'Agosto 2017'!AF29+'Septiembre 2017'!AF29</f>
        <v>0.60999999999999988</v>
      </c>
      <c r="AH29" s="137" t="s">
        <v>938</v>
      </c>
    </row>
    <row r="30" spans="2:34" ht="56.25" x14ac:dyDescent="0.25">
      <c r="B30" s="106" t="s">
        <v>40</v>
      </c>
      <c r="C30" s="106" t="s">
        <v>58</v>
      </c>
      <c r="D30" s="106" t="s">
        <v>42</v>
      </c>
      <c r="E30" s="106" t="s">
        <v>55</v>
      </c>
      <c r="F30" s="106" t="s">
        <v>58</v>
      </c>
      <c r="G30" s="106" t="s">
        <v>302</v>
      </c>
      <c r="H30" s="106" t="s">
        <v>309</v>
      </c>
      <c r="I30" s="106" t="s">
        <v>311</v>
      </c>
      <c r="J30" s="294" t="s">
        <v>163</v>
      </c>
      <c r="K30" s="173" t="s">
        <v>164</v>
      </c>
      <c r="L30" s="173" t="s">
        <v>261</v>
      </c>
      <c r="M30" s="106" t="s">
        <v>57</v>
      </c>
      <c r="N30" s="160">
        <v>42736</v>
      </c>
      <c r="O30" s="160">
        <v>43100</v>
      </c>
      <c r="P30" s="173" t="s">
        <v>262</v>
      </c>
      <c r="Q30" s="173" t="s">
        <v>88</v>
      </c>
      <c r="R30" s="198">
        <v>0</v>
      </c>
      <c r="S30" s="209">
        <v>0.08</v>
      </c>
      <c r="T30" s="198">
        <v>0.08</v>
      </c>
      <c r="U30" s="198">
        <v>0.08</v>
      </c>
      <c r="V30" s="198">
        <v>0.08</v>
      </c>
      <c r="W30" s="198">
        <v>0.08</v>
      </c>
      <c r="X30" s="209">
        <v>0.08</v>
      </c>
      <c r="Y30" s="198">
        <v>0.08</v>
      </c>
      <c r="Z30" s="198">
        <v>0.08</v>
      </c>
      <c r="AA30" s="209">
        <v>0.08</v>
      </c>
      <c r="AB30" s="198">
        <v>0.09</v>
      </c>
      <c r="AC30" s="198">
        <v>0.09</v>
      </c>
      <c r="AD30" s="209">
        <v>0.1</v>
      </c>
      <c r="AE30" s="106" t="s">
        <v>888</v>
      </c>
      <c r="AF30" s="209">
        <v>0.08</v>
      </c>
      <c r="AG30" s="209">
        <f>+'Mayo 2017'!AG30+'Junio 2017'!AF30+'Julio 2017'!AF30+'Agosto 2017'!AF30+'Septiembre 2017'!AF30</f>
        <v>0.72</v>
      </c>
      <c r="AH30" s="137" t="s">
        <v>939</v>
      </c>
    </row>
    <row r="31" spans="2:34" ht="326.25" x14ac:dyDescent="0.25">
      <c r="B31" s="106" t="s">
        <v>40</v>
      </c>
      <c r="C31" s="106" t="s">
        <v>58</v>
      </c>
      <c r="D31" s="106" t="s">
        <v>42</v>
      </c>
      <c r="E31" s="106" t="s">
        <v>55</v>
      </c>
      <c r="F31" s="106" t="s">
        <v>58</v>
      </c>
      <c r="G31" s="106" t="s">
        <v>302</v>
      </c>
      <c r="H31" s="106" t="s">
        <v>309</v>
      </c>
      <c r="I31" s="106" t="s">
        <v>311</v>
      </c>
      <c r="J31" s="295"/>
      <c r="K31" s="173" t="s">
        <v>165</v>
      </c>
      <c r="L31" s="173" t="s">
        <v>263</v>
      </c>
      <c r="M31" s="106" t="s">
        <v>57</v>
      </c>
      <c r="N31" s="160">
        <v>42736</v>
      </c>
      <c r="O31" s="160">
        <v>43100</v>
      </c>
      <c r="P31" s="173" t="s">
        <v>260</v>
      </c>
      <c r="Q31" s="173" t="s">
        <v>88</v>
      </c>
      <c r="R31" s="198">
        <v>0.05</v>
      </c>
      <c r="S31" s="209">
        <v>0.08</v>
      </c>
      <c r="T31" s="198">
        <v>0.08</v>
      </c>
      <c r="U31" s="198">
        <v>0.08</v>
      </c>
      <c r="V31" s="198">
        <v>0.08</v>
      </c>
      <c r="W31" s="198">
        <v>0.08</v>
      </c>
      <c r="X31" s="209">
        <v>0.08</v>
      </c>
      <c r="Y31" s="198">
        <v>0.08</v>
      </c>
      <c r="Z31" s="198">
        <v>0.08</v>
      </c>
      <c r="AA31" s="209">
        <v>0.08</v>
      </c>
      <c r="AB31" s="198">
        <v>0.09</v>
      </c>
      <c r="AC31" s="198">
        <v>0.09</v>
      </c>
      <c r="AD31" s="209">
        <v>0.1</v>
      </c>
      <c r="AE31" s="106" t="s">
        <v>888</v>
      </c>
      <c r="AF31" s="209">
        <v>0.08</v>
      </c>
      <c r="AG31" s="209">
        <f>+'Mayo 2017'!AG31+'Junio 2017'!AF31+'Julio 2017'!AF31+'Agosto 2017'!AF31+'Septiembre 2017'!AF31</f>
        <v>0.72</v>
      </c>
      <c r="AH31" s="137" t="s">
        <v>940</v>
      </c>
    </row>
    <row r="32" spans="2:34" ht="191.25" x14ac:dyDescent="0.25">
      <c r="B32" s="106" t="s">
        <v>40</v>
      </c>
      <c r="C32" s="106" t="s">
        <v>54</v>
      </c>
      <c r="D32" s="106" t="s">
        <v>42</v>
      </c>
      <c r="E32" s="106" t="s">
        <v>55</v>
      </c>
      <c r="F32" s="106" t="s">
        <v>56</v>
      </c>
      <c r="G32" s="106" t="s">
        <v>302</v>
      </c>
      <c r="H32" s="106" t="s">
        <v>309</v>
      </c>
      <c r="I32" s="106" t="s">
        <v>311</v>
      </c>
      <c r="J32" s="294" t="s">
        <v>326</v>
      </c>
      <c r="K32" s="173" t="s">
        <v>166</v>
      </c>
      <c r="L32" s="173" t="s">
        <v>264</v>
      </c>
      <c r="M32" s="106" t="s">
        <v>57</v>
      </c>
      <c r="N32" s="160">
        <v>42736</v>
      </c>
      <c r="O32" s="160">
        <v>43100</v>
      </c>
      <c r="P32" s="173" t="s">
        <v>260</v>
      </c>
      <c r="Q32" s="173" t="s">
        <v>265</v>
      </c>
      <c r="R32" s="198">
        <v>0.05</v>
      </c>
      <c r="S32" s="209">
        <v>0.08</v>
      </c>
      <c r="T32" s="198">
        <v>0.08</v>
      </c>
      <c r="U32" s="198">
        <v>0.08</v>
      </c>
      <c r="V32" s="198">
        <v>0.08</v>
      </c>
      <c r="W32" s="198">
        <v>0.08</v>
      </c>
      <c r="X32" s="209">
        <v>0.08</v>
      </c>
      <c r="Y32" s="198">
        <v>0.08</v>
      </c>
      <c r="Z32" s="198">
        <v>0.08</v>
      </c>
      <c r="AA32" s="209">
        <v>0.08</v>
      </c>
      <c r="AB32" s="198">
        <v>0.09</v>
      </c>
      <c r="AC32" s="198">
        <v>0.09</v>
      </c>
      <c r="AD32" s="209">
        <v>0.1</v>
      </c>
      <c r="AE32" s="106" t="s">
        <v>888</v>
      </c>
      <c r="AF32" s="209">
        <v>0.08</v>
      </c>
      <c r="AG32" s="209">
        <f>+'Mayo 2017'!AG32+'Junio 2017'!AF32+'Julio 2017'!AF32+'Agosto 2017'!AF32+'Septiembre 2017'!AF32</f>
        <v>0.72</v>
      </c>
      <c r="AH32" s="137" t="s">
        <v>941</v>
      </c>
    </row>
    <row r="33" spans="2:34" ht="56.25" x14ac:dyDescent="0.25">
      <c r="B33" s="106" t="s">
        <v>59</v>
      </c>
      <c r="C33" s="106" t="s">
        <v>54</v>
      </c>
      <c r="D33" s="106" t="s">
        <v>42</v>
      </c>
      <c r="E33" s="106" t="s">
        <v>55</v>
      </c>
      <c r="F33" s="106" t="s">
        <v>56</v>
      </c>
      <c r="G33" s="106" t="s">
        <v>302</v>
      </c>
      <c r="H33" s="106" t="s">
        <v>309</v>
      </c>
      <c r="I33" s="106" t="s">
        <v>311</v>
      </c>
      <c r="J33" s="295"/>
      <c r="K33" s="173" t="s">
        <v>167</v>
      </c>
      <c r="L33" s="173" t="s">
        <v>266</v>
      </c>
      <c r="M33" s="106" t="s">
        <v>57</v>
      </c>
      <c r="N33" s="160">
        <v>42795</v>
      </c>
      <c r="O33" s="160">
        <v>43100</v>
      </c>
      <c r="P33" s="173" t="s">
        <v>260</v>
      </c>
      <c r="Q33" s="173" t="s">
        <v>267</v>
      </c>
      <c r="R33" s="198">
        <v>0.3</v>
      </c>
      <c r="S33" s="209"/>
      <c r="T33" s="198"/>
      <c r="U33" s="198">
        <v>0.1</v>
      </c>
      <c r="V33" s="198">
        <v>0.1</v>
      </c>
      <c r="W33" s="198">
        <v>0.1</v>
      </c>
      <c r="X33" s="209">
        <v>0.1</v>
      </c>
      <c r="Y33" s="198">
        <v>0.1</v>
      </c>
      <c r="Z33" s="198">
        <v>0.1</v>
      </c>
      <c r="AA33" s="209">
        <v>0.1</v>
      </c>
      <c r="AB33" s="198">
        <v>0.1</v>
      </c>
      <c r="AC33" s="198">
        <v>0.1</v>
      </c>
      <c r="AD33" s="209">
        <v>0.1</v>
      </c>
      <c r="AE33" s="106" t="s">
        <v>888</v>
      </c>
      <c r="AF33" s="209">
        <v>0.1</v>
      </c>
      <c r="AG33" s="209">
        <f>+'Mayo 2017'!AG33+'Junio 2017'!AF33+'Julio 2017'!AF33+'Agosto 2017'!AF33+'Septiembre 2017'!AF33</f>
        <v>0.57999999999999996</v>
      </c>
      <c r="AH33" s="137" t="s">
        <v>942</v>
      </c>
    </row>
    <row r="34" spans="2:34" ht="67.5" x14ac:dyDescent="0.25">
      <c r="B34" s="106" t="s">
        <v>59</v>
      </c>
      <c r="C34" s="106" t="s">
        <v>54</v>
      </c>
      <c r="D34" s="106" t="s">
        <v>42</v>
      </c>
      <c r="E34" s="106" t="s">
        <v>55</v>
      </c>
      <c r="F34" s="106" t="s">
        <v>168</v>
      </c>
      <c r="G34" s="106" t="s">
        <v>302</v>
      </c>
      <c r="H34" s="106" t="s">
        <v>309</v>
      </c>
      <c r="I34" s="106" t="s">
        <v>311</v>
      </c>
      <c r="J34" s="294" t="s">
        <v>169</v>
      </c>
      <c r="K34" s="173" t="s">
        <v>170</v>
      </c>
      <c r="L34" s="173" t="s">
        <v>268</v>
      </c>
      <c r="M34" s="106" t="s">
        <v>57</v>
      </c>
      <c r="N34" s="160">
        <v>42736</v>
      </c>
      <c r="O34" s="160">
        <v>43100</v>
      </c>
      <c r="P34" s="173" t="s">
        <v>260</v>
      </c>
      <c r="Q34" s="173" t="s">
        <v>88</v>
      </c>
      <c r="R34" s="198">
        <v>0.3</v>
      </c>
      <c r="S34" s="209"/>
      <c r="T34" s="198">
        <v>0.09</v>
      </c>
      <c r="U34" s="198">
        <v>0.09</v>
      </c>
      <c r="V34" s="198">
        <v>0.09</v>
      </c>
      <c r="W34" s="198">
        <v>0.09</v>
      </c>
      <c r="X34" s="209">
        <v>0.09</v>
      </c>
      <c r="Y34" s="198">
        <v>0.09</v>
      </c>
      <c r="Z34" s="198">
        <v>0.09</v>
      </c>
      <c r="AA34" s="209">
        <v>0.09</v>
      </c>
      <c r="AB34" s="209">
        <v>0.09</v>
      </c>
      <c r="AC34" s="209">
        <v>0.09</v>
      </c>
      <c r="AD34" s="209">
        <v>0.1</v>
      </c>
      <c r="AE34" s="106" t="s">
        <v>888</v>
      </c>
      <c r="AF34" s="209">
        <v>0.09</v>
      </c>
      <c r="AG34" s="209">
        <f>+'Mayo 2017'!AG34+'Junio 2017'!AF34+'Julio 2017'!AF34+'Agosto 2017'!AF34+'Septiembre 2017'!AF34</f>
        <v>0.71999999999999986</v>
      </c>
      <c r="AH34" s="137" t="s">
        <v>943</v>
      </c>
    </row>
    <row r="35" spans="2:34" ht="67.5" x14ac:dyDescent="0.25">
      <c r="B35" s="106" t="s">
        <v>59</v>
      </c>
      <c r="C35" s="106" t="s">
        <v>54</v>
      </c>
      <c r="D35" s="106" t="s">
        <v>42</v>
      </c>
      <c r="E35" s="106" t="s">
        <v>55</v>
      </c>
      <c r="F35" s="106" t="s">
        <v>168</v>
      </c>
      <c r="G35" s="106" t="s">
        <v>302</v>
      </c>
      <c r="H35" s="106" t="s">
        <v>309</v>
      </c>
      <c r="I35" s="106" t="s">
        <v>311</v>
      </c>
      <c r="J35" s="295"/>
      <c r="K35" s="173" t="s">
        <v>171</v>
      </c>
      <c r="L35" s="173" t="s">
        <v>268</v>
      </c>
      <c r="M35" s="106" t="s">
        <v>57</v>
      </c>
      <c r="N35" s="160">
        <v>42736</v>
      </c>
      <c r="O35" s="160">
        <v>43100</v>
      </c>
      <c r="P35" s="173" t="s">
        <v>260</v>
      </c>
      <c r="Q35" s="173" t="s">
        <v>88</v>
      </c>
      <c r="R35" s="198">
        <v>0.1</v>
      </c>
      <c r="S35" s="209">
        <v>0.08</v>
      </c>
      <c r="T35" s="198">
        <v>0.08</v>
      </c>
      <c r="U35" s="198">
        <v>0.08</v>
      </c>
      <c r="V35" s="198">
        <v>0.08</v>
      </c>
      <c r="W35" s="198">
        <v>0.08</v>
      </c>
      <c r="X35" s="209">
        <v>0.08</v>
      </c>
      <c r="Y35" s="198">
        <v>0.08</v>
      </c>
      <c r="Z35" s="198">
        <v>0.08</v>
      </c>
      <c r="AA35" s="209">
        <v>0.08</v>
      </c>
      <c r="AB35" s="209">
        <v>0.09</v>
      </c>
      <c r="AC35" s="209">
        <v>0.09</v>
      </c>
      <c r="AD35" s="209">
        <v>0.1</v>
      </c>
      <c r="AE35" s="106" t="s">
        <v>888</v>
      </c>
      <c r="AF35" s="209">
        <v>0.08</v>
      </c>
      <c r="AG35" s="209">
        <f>+'Mayo 2017'!AG35+'Junio 2017'!AF35+'Julio 2017'!AF35+'Agosto 2017'!AF35+'Septiembre 2017'!AF35</f>
        <v>0.72</v>
      </c>
      <c r="AH35" s="137" t="s">
        <v>944</v>
      </c>
    </row>
    <row r="36" spans="2:34" ht="56.25" x14ac:dyDescent="0.25">
      <c r="B36" s="106" t="s">
        <v>59</v>
      </c>
      <c r="C36" s="106" t="s">
        <v>60</v>
      </c>
      <c r="D36" s="106" t="s">
        <v>61</v>
      </c>
      <c r="E36" s="106" t="s">
        <v>62</v>
      </c>
      <c r="F36" s="106" t="s">
        <v>63</v>
      </c>
      <c r="G36" s="106" t="s">
        <v>302</v>
      </c>
      <c r="H36" s="106" t="s">
        <v>312</v>
      </c>
      <c r="I36" s="173" t="s">
        <v>312</v>
      </c>
      <c r="J36" s="294" t="s">
        <v>172</v>
      </c>
      <c r="K36" s="173" t="s">
        <v>173</v>
      </c>
      <c r="L36" s="173" t="s">
        <v>269</v>
      </c>
      <c r="M36" s="106" t="s">
        <v>57</v>
      </c>
      <c r="N36" s="160">
        <v>42736</v>
      </c>
      <c r="O36" s="160">
        <v>43100</v>
      </c>
      <c r="P36" s="173" t="s">
        <v>260</v>
      </c>
      <c r="Q36" s="173" t="s">
        <v>270</v>
      </c>
      <c r="R36" s="198">
        <v>0</v>
      </c>
      <c r="S36" s="209">
        <v>0.08</v>
      </c>
      <c r="T36" s="198">
        <v>0.08</v>
      </c>
      <c r="U36" s="198">
        <v>0.08</v>
      </c>
      <c r="V36" s="198">
        <v>0.08</v>
      </c>
      <c r="W36" s="198">
        <v>0.08</v>
      </c>
      <c r="X36" s="209">
        <v>0.08</v>
      </c>
      <c r="Y36" s="198">
        <v>0.08</v>
      </c>
      <c r="Z36" s="198">
        <v>0.08</v>
      </c>
      <c r="AA36" s="209">
        <v>0.08</v>
      </c>
      <c r="AB36" s="209">
        <v>0.09</v>
      </c>
      <c r="AC36" s="209">
        <v>0.09</v>
      </c>
      <c r="AD36" s="209">
        <v>0.1</v>
      </c>
      <c r="AE36" s="106" t="s">
        <v>888</v>
      </c>
      <c r="AF36" s="209">
        <v>0.08</v>
      </c>
      <c r="AG36" s="209">
        <f>+'Mayo 2017'!AG36+'Junio 2017'!AF36+'Julio 2017'!AF36+'Agosto 2017'!AF36+'Septiembre 2017'!AF36</f>
        <v>0.72</v>
      </c>
      <c r="AH36" s="153" t="s">
        <v>822</v>
      </c>
    </row>
    <row r="37" spans="2:34" ht="101.25" x14ac:dyDescent="0.25">
      <c r="B37" s="106" t="s">
        <v>59</v>
      </c>
      <c r="C37" s="106" t="s">
        <v>60</v>
      </c>
      <c r="D37" s="106" t="s">
        <v>61</v>
      </c>
      <c r="E37" s="106" t="s">
        <v>62</v>
      </c>
      <c r="F37" s="106" t="s">
        <v>63</v>
      </c>
      <c r="G37" s="106" t="s">
        <v>302</v>
      </c>
      <c r="H37" s="106" t="s">
        <v>312</v>
      </c>
      <c r="I37" s="173" t="s">
        <v>312</v>
      </c>
      <c r="J37" s="296"/>
      <c r="K37" s="173" t="s">
        <v>171</v>
      </c>
      <c r="L37" s="173" t="s">
        <v>271</v>
      </c>
      <c r="M37" s="106" t="s">
        <v>57</v>
      </c>
      <c r="N37" s="160">
        <v>42736</v>
      </c>
      <c r="O37" s="160">
        <v>43100</v>
      </c>
      <c r="P37" s="173" t="s">
        <v>260</v>
      </c>
      <c r="Q37" s="173"/>
      <c r="R37" s="198">
        <v>1</v>
      </c>
      <c r="S37" s="209">
        <v>0.08</v>
      </c>
      <c r="T37" s="198">
        <v>0.08</v>
      </c>
      <c r="U37" s="198">
        <v>0.08</v>
      </c>
      <c r="V37" s="198">
        <v>0.08</v>
      </c>
      <c r="W37" s="198">
        <v>0.08</v>
      </c>
      <c r="X37" s="209">
        <v>0.08</v>
      </c>
      <c r="Y37" s="198">
        <v>0.08</v>
      </c>
      <c r="Z37" s="198">
        <v>0.08</v>
      </c>
      <c r="AA37" s="209">
        <v>0.08</v>
      </c>
      <c r="AB37" s="209">
        <v>0.09</v>
      </c>
      <c r="AC37" s="209">
        <v>0.09</v>
      </c>
      <c r="AD37" s="209">
        <v>0.1</v>
      </c>
      <c r="AE37" s="106" t="s">
        <v>888</v>
      </c>
      <c r="AF37" s="209">
        <v>0.08</v>
      </c>
      <c r="AG37" s="209">
        <f>+'Mayo 2017'!AG37+'Junio 2017'!AF37+'Julio 2017'!AF37+'Agosto 2017'!AF37+'Septiembre 2017'!AF37</f>
        <v>0.72</v>
      </c>
      <c r="AH37" s="154" t="s">
        <v>945</v>
      </c>
    </row>
    <row r="38" spans="2:34" ht="78.75" x14ac:dyDescent="0.25">
      <c r="B38" s="106" t="s">
        <v>59</v>
      </c>
      <c r="C38" s="106" t="s">
        <v>60</v>
      </c>
      <c r="D38" s="106" t="s">
        <v>61</v>
      </c>
      <c r="E38" s="106" t="s">
        <v>62</v>
      </c>
      <c r="F38" s="106" t="s">
        <v>63</v>
      </c>
      <c r="G38" s="106" t="s">
        <v>302</v>
      </c>
      <c r="H38" s="106" t="s">
        <v>312</v>
      </c>
      <c r="I38" s="173" t="s">
        <v>312</v>
      </c>
      <c r="J38" s="295"/>
      <c r="K38" s="173" t="s">
        <v>174</v>
      </c>
      <c r="L38" s="173" t="s">
        <v>272</v>
      </c>
      <c r="M38" s="106" t="s">
        <v>57</v>
      </c>
      <c r="N38" s="160">
        <v>42887</v>
      </c>
      <c r="O38" s="160">
        <v>43100</v>
      </c>
      <c r="P38" s="173" t="s">
        <v>260</v>
      </c>
      <c r="Q38" s="173"/>
      <c r="R38" s="198">
        <v>0</v>
      </c>
      <c r="S38" s="209"/>
      <c r="T38" s="198"/>
      <c r="U38" s="198"/>
      <c r="V38" s="198"/>
      <c r="W38" s="198"/>
      <c r="X38" s="209">
        <v>0.5</v>
      </c>
      <c r="Y38" s="198"/>
      <c r="Z38" s="198"/>
      <c r="AA38" s="209"/>
      <c r="AB38" s="209"/>
      <c r="AC38" s="209"/>
      <c r="AD38" s="209">
        <v>0.5</v>
      </c>
      <c r="AE38" s="106" t="s">
        <v>888</v>
      </c>
      <c r="AF38" s="209">
        <v>0</v>
      </c>
      <c r="AG38" s="209">
        <f>+'Mayo 2017'!AG38+'Junio 2017'!AF38+'Julio 2017'!AF38+'Agosto 2017'!AF38+'Septiembre 2017'!AF38</f>
        <v>0.32</v>
      </c>
      <c r="AH38" s="153" t="s">
        <v>946</v>
      </c>
    </row>
    <row r="39" spans="2:34" ht="281.25" x14ac:dyDescent="0.25">
      <c r="B39" s="106" t="s">
        <v>64</v>
      </c>
      <c r="C39" s="106" t="s">
        <v>65</v>
      </c>
      <c r="D39" s="106" t="s">
        <v>66</v>
      </c>
      <c r="E39" s="106" t="s">
        <v>67</v>
      </c>
      <c r="F39" s="106" t="s">
        <v>69</v>
      </c>
      <c r="G39" s="106" t="s">
        <v>313</v>
      </c>
      <c r="H39" s="106" t="s">
        <v>81</v>
      </c>
      <c r="I39" s="106" t="s">
        <v>315</v>
      </c>
      <c r="J39" s="106" t="s">
        <v>239</v>
      </c>
      <c r="K39" s="173" t="s">
        <v>240</v>
      </c>
      <c r="L39" s="173" t="s">
        <v>241</v>
      </c>
      <c r="M39" s="106" t="s">
        <v>49</v>
      </c>
      <c r="N39" s="160">
        <v>42740</v>
      </c>
      <c r="O39" s="160">
        <v>43100</v>
      </c>
      <c r="P39" s="173" t="s">
        <v>242</v>
      </c>
      <c r="Q39" s="173" t="s">
        <v>243</v>
      </c>
      <c r="R39" s="198">
        <v>0.02</v>
      </c>
      <c r="S39" s="209">
        <v>0.08</v>
      </c>
      <c r="T39" s="198">
        <v>0.08</v>
      </c>
      <c r="U39" s="198">
        <v>0.08</v>
      </c>
      <c r="V39" s="198">
        <v>0.09</v>
      </c>
      <c r="W39" s="198">
        <v>0.08</v>
      </c>
      <c r="X39" s="209">
        <v>0.08</v>
      </c>
      <c r="Y39" s="198">
        <v>0.08</v>
      </c>
      <c r="Z39" s="198">
        <v>0.09</v>
      </c>
      <c r="AA39" s="209">
        <v>0.08</v>
      </c>
      <c r="AB39" s="198">
        <v>0.09</v>
      </c>
      <c r="AC39" s="198">
        <v>0.08</v>
      </c>
      <c r="AD39" s="209">
        <v>0.09</v>
      </c>
      <c r="AE39" s="106" t="s">
        <v>888</v>
      </c>
      <c r="AF39" s="209">
        <v>7.0000000000000007E-2</v>
      </c>
      <c r="AG39" s="209">
        <f>+'Mayo 2017'!AG39+'Junio 2017'!AF39+'Julio 2017'!AF39+'Agosto 2017'!AF39+'Septiembre 2017'!AF39</f>
        <v>0.59719999999999995</v>
      </c>
      <c r="AH39" s="212" t="s">
        <v>952</v>
      </c>
    </row>
    <row r="40" spans="2:34" ht="213.75" x14ac:dyDescent="0.25">
      <c r="B40" s="106" t="s">
        <v>64</v>
      </c>
      <c r="C40" s="106" t="s">
        <v>65</v>
      </c>
      <c r="D40" s="106" t="s">
        <v>66</v>
      </c>
      <c r="E40" s="106" t="s">
        <v>67</v>
      </c>
      <c r="F40" s="106" t="s">
        <v>69</v>
      </c>
      <c r="G40" s="106" t="s">
        <v>313</v>
      </c>
      <c r="H40" s="106" t="s">
        <v>81</v>
      </c>
      <c r="I40" s="106" t="s">
        <v>315</v>
      </c>
      <c r="J40" s="106" t="s">
        <v>244</v>
      </c>
      <c r="K40" s="173" t="s">
        <v>245</v>
      </c>
      <c r="L40" s="173" t="s">
        <v>246</v>
      </c>
      <c r="M40" s="106" t="s">
        <v>49</v>
      </c>
      <c r="N40" s="160">
        <v>42740</v>
      </c>
      <c r="O40" s="160">
        <v>43100</v>
      </c>
      <c r="P40" s="173" t="s">
        <v>242</v>
      </c>
      <c r="Q40" s="173" t="s">
        <v>247</v>
      </c>
      <c r="R40" s="198">
        <v>0.03</v>
      </c>
      <c r="S40" s="209">
        <v>0.08</v>
      </c>
      <c r="T40" s="198">
        <v>0.08</v>
      </c>
      <c r="U40" s="198">
        <v>0.08</v>
      </c>
      <c r="V40" s="198">
        <v>0.09</v>
      </c>
      <c r="W40" s="198">
        <v>0.08</v>
      </c>
      <c r="X40" s="209">
        <v>0.08</v>
      </c>
      <c r="Y40" s="198">
        <v>0.08</v>
      </c>
      <c r="Z40" s="198">
        <v>0.09</v>
      </c>
      <c r="AA40" s="209">
        <v>0.08</v>
      </c>
      <c r="AB40" s="198">
        <v>0.09</v>
      </c>
      <c r="AC40" s="198">
        <v>0.08</v>
      </c>
      <c r="AD40" s="209">
        <v>0.09</v>
      </c>
      <c r="AE40" s="106" t="s">
        <v>888</v>
      </c>
      <c r="AF40" s="209">
        <v>0.05</v>
      </c>
      <c r="AG40" s="209">
        <f>+'Mayo 2017'!AG40+'Junio 2017'!AF40+'Julio 2017'!AF40+'Agosto 2017'!AF40+'Septiembre 2017'!AF40</f>
        <v>0.59820000000000007</v>
      </c>
      <c r="AH40" s="212" t="s">
        <v>953</v>
      </c>
    </row>
    <row r="41" spans="2:34" ht="360" x14ac:dyDescent="0.25">
      <c r="B41" s="106" t="s">
        <v>64</v>
      </c>
      <c r="C41" s="106" t="s">
        <v>65</v>
      </c>
      <c r="D41" s="106" t="s">
        <v>66</v>
      </c>
      <c r="E41" s="106" t="s">
        <v>67</v>
      </c>
      <c r="F41" s="106" t="s">
        <v>69</v>
      </c>
      <c r="G41" s="106" t="s">
        <v>313</v>
      </c>
      <c r="H41" s="106" t="s">
        <v>81</v>
      </c>
      <c r="I41" s="106" t="s">
        <v>315</v>
      </c>
      <c r="J41" s="106" t="s">
        <v>248</v>
      </c>
      <c r="K41" s="173" t="s">
        <v>249</v>
      </c>
      <c r="L41" s="173" t="s">
        <v>250</v>
      </c>
      <c r="M41" s="106" t="s">
        <v>49</v>
      </c>
      <c r="N41" s="160">
        <v>42740</v>
      </c>
      <c r="O41" s="160">
        <v>43100</v>
      </c>
      <c r="P41" s="173" t="s">
        <v>242</v>
      </c>
      <c r="Q41" s="173" t="s">
        <v>251</v>
      </c>
      <c r="R41" s="198">
        <v>0.02</v>
      </c>
      <c r="S41" s="209">
        <v>0.08</v>
      </c>
      <c r="T41" s="198">
        <v>0.08</v>
      </c>
      <c r="U41" s="198">
        <v>0.08</v>
      </c>
      <c r="V41" s="198">
        <v>0.09</v>
      </c>
      <c r="W41" s="198">
        <v>0.08</v>
      </c>
      <c r="X41" s="209">
        <v>0.08</v>
      </c>
      <c r="Y41" s="198">
        <v>0.08</v>
      </c>
      <c r="Z41" s="198">
        <v>0.09</v>
      </c>
      <c r="AA41" s="209">
        <v>0.08</v>
      </c>
      <c r="AB41" s="198">
        <v>0.09</v>
      </c>
      <c r="AC41" s="198">
        <v>0.08</v>
      </c>
      <c r="AD41" s="209">
        <v>0.09</v>
      </c>
      <c r="AE41" s="106" t="s">
        <v>888</v>
      </c>
      <c r="AF41" s="209">
        <v>0.04</v>
      </c>
      <c r="AG41" s="209">
        <f>+'Mayo 2017'!AG41+'Junio 2017'!AF41+'Julio 2017'!AF41+'Agosto 2017'!AF41+'Septiembre 2017'!AF41</f>
        <v>0.5586000000000001</v>
      </c>
      <c r="AH41" s="173" t="s">
        <v>954</v>
      </c>
    </row>
    <row r="42" spans="2:34" ht="292.5" x14ac:dyDescent="0.25">
      <c r="B42" s="106" t="s">
        <v>64</v>
      </c>
      <c r="C42" s="106" t="s">
        <v>65</v>
      </c>
      <c r="D42" s="106" t="s">
        <v>66</v>
      </c>
      <c r="E42" s="106" t="s">
        <v>67</v>
      </c>
      <c r="F42" s="106" t="s">
        <v>69</v>
      </c>
      <c r="G42" s="106" t="s">
        <v>313</v>
      </c>
      <c r="H42" s="106" t="s">
        <v>81</v>
      </c>
      <c r="I42" s="106" t="s">
        <v>315</v>
      </c>
      <c r="J42" s="106" t="s">
        <v>252</v>
      </c>
      <c r="K42" s="173" t="s">
        <v>253</v>
      </c>
      <c r="L42" s="173" t="s">
        <v>254</v>
      </c>
      <c r="M42" s="106" t="s">
        <v>49</v>
      </c>
      <c r="N42" s="160">
        <v>42740</v>
      </c>
      <c r="O42" s="160">
        <v>43100</v>
      </c>
      <c r="P42" s="173" t="s">
        <v>242</v>
      </c>
      <c r="Q42" s="173" t="s">
        <v>251</v>
      </c>
      <c r="R42" s="198">
        <v>0.02</v>
      </c>
      <c r="S42" s="209">
        <v>0.08</v>
      </c>
      <c r="T42" s="198">
        <v>0.08</v>
      </c>
      <c r="U42" s="198">
        <v>0.08</v>
      </c>
      <c r="V42" s="198">
        <v>0.09</v>
      </c>
      <c r="W42" s="198">
        <v>0.08</v>
      </c>
      <c r="X42" s="209">
        <v>0.08</v>
      </c>
      <c r="Y42" s="198">
        <v>0.08</v>
      </c>
      <c r="Z42" s="198">
        <v>0.09</v>
      </c>
      <c r="AA42" s="209">
        <v>0.08</v>
      </c>
      <c r="AB42" s="198">
        <v>0.09</v>
      </c>
      <c r="AC42" s="198">
        <v>0.08</v>
      </c>
      <c r="AD42" s="209">
        <v>0.09</v>
      </c>
      <c r="AE42" s="106" t="s">
        <v>888</v>
      </c>
      <c r="AF42" s="209">
        <v>0.02</v>
      </c>
      <c r="AG42" s="209">
        <f>+'Mayo 2017'!AG42+'Junio 2017'!AF42+'Julio 2017'!AF42+'Agosto 2017'!AF42+'Septiembre 2017'!AF42</f>
        <v>0.51719999999999999</v>
      </c>
      <c r="AH42" s="173" t="s">
        <v>955</v>
      </c>
    </row>
    <row r="43" spans="2:34" ht="45" x14ac:dyDescent="0.25">
      <c r="B43" s="106" t="s">
        <v>64</v>
      </c>
      <c r="C43" s="106" t="s">
        <v>65</v>
      </c>
      <c r="D43" s="106" t="s">
        <v>66</v>
      </c>
      <c r="E43" s="106" t="s">
        <v>67</v>
      </c>
      <c r="F43" s="106" t="s">
        <v>75</v>
      </c>
      <c r="G43" s="106" t="s">
        <v>314</v>
      </c>
      <c r="H43" s="106" t="s">
        <v>81</v>
      </c>
      <c r="I43" s="106" t="s">
        <v>316</v>
      </c>
      <c r="J43" s="294" t="s">
        <v>134</v>
      </c>
      <c r="K43" s="173" t="s">
        <v>273</v>
      </c>
      <c r="L43" s="173" t="s">
        <v>274</v>
      </c>
      <c r="M43" s="106" t="s">
        <v>70</v>
      </c>
      <c r="N43" s="160">
        <v>42887</v>
      </c>
      <c r="O43" s="160">
        <v>43100</v>
      </c>
      <c r="P43" s="173" t="s">
        <v>88</v>
      </c>
      <c r="Q43" s="173" t="s">
        <v>88</v>
      </c>
      <c r="R43" s="198">
        <v>0.02</v>
      </c>
      <c r="S43" s="209"/>
      <c r="T43" s="198"/>
      <c r="U43" s="198"/>
      <c r="V43" s="198"/>
      <c r="W43" s="198"/>
      <c r="X43" s="209">
        <v>0.3</v>
      </c>
      <c r="Y43" s="198">
        <v>0.3</v>
      </c>
      <c r="Z43" s="198"/>
      <c r="AA43" s="209">
        <v>0.1</v>
      </c>
      <c r="AB43" s="209">
        <v>0.1</v>
      </c>
      <c r="AC43" s="209">
        <v>0.1</v>
      </c>
      <c r="AD43" s="209">
        <v>0.1</v>
      </c>
      <c r="AE43" s="106" t="s">
        <v>888</v>
      </c>
      <c r="AF43" s="209">
        <v>0</v>
      </c>
      <c r="AG43" s="209">
        <f>+'Mayo 2017'!AG43+'Junio 2017'!AF43+'Julio 2017'!AF43+'Agosto 2017'!AF43+'Septiembre 2017'!AF43</f>
        <v>0</v>
      </c>
      <c r="AH43" s="173"/>
    </row>
    <row r="44" spans="2:34" ht="45" x14ac:dyDescent="0.25">
      <c r="B44" s="106" t="s">
        <v>64</v>
      </c>
      <c r="C44" s="106" t="s">
        <v>65</v>
      </c>
      <c r="D44" s="106" t="s">
        <v>66</v>
      </c>
      <c r="E44" s="106" t="s">
        <v>67</v>
      </c>
      <c r="F44" s="106" t="s">
        <v>75</v>
      </c>
      <c r="G44" s="106" t="s">
        <v>314</v>
      </c>
      <c r="H44" s="106" t="s">
        <v>81</v>
      </c>
      <c r="I44" s="106" t="s">
        <v>316</v>
      </c>
      <c r="J44" s="297"/>
      <c r="K44" s="173" t="s">
        <v>275</v>
      </c>
      <c r="L44" s="173" t="s">
        <v>276</v>
      </c>
      <c r="M44" s="106" t="s">
        <v>70</v>
      </c>
      <c r="N44" s="160">
        <v>42736</v>
      </c>
      <c r="O44" s="160">
        <v>43100</v>
      </c>
      <c r="P44" s="173" t="s">
        <v>88</v>
      </c>
      <c r="Q44" s="173" t="s">
        <v>88</v>
      </c>
      <c r="R44" s="198">
        <v>0.03</v>
      </c>
      <c r="S44" s="209">
        <v>0.08</v>
      </c>
      <c r="T44" s="198">
        <v>0.08</v>
      </c>
      <c r="U44" s="198">
        <v>0.08</v>
      </c>
      <c r="V44" s="198">
        <v>0.08</v>
      </c>
      <c r="W44" s="198">
        <v>0.08</v>
      </c>
      <c r="X44" s="209">
        <v>0.08</v>
      </c>
      <c r="Y44" s="198">
        <v>0.08</v>
      </c>
      <c r="Z44" s="198">
        <v>0.08</v>
      </c>
      <c r="AA44" s="209">
        <v>0.08</v>
      </c>
      <c r="AB44" s="209">
        <v>0.08</v>
      </c>
      <c r="AC44" s="209">
        <v>0.08</v>
      </c>
      <c r="AD44" s="209">
        <v>0.12</v>
      </c>
      <c r="AE44" s="106" t="s">
        <v>888</v>
      </c>
      <c r="AF44" s="209">
        <v>0.08</v>
      </c>
      <c r="AG44" s="209">
        <f>+'Mayo 2017'!AG44+'Junio 2017'!AF44+'Julio 2017'!AF44+'Agosto 2017'!AF44+'Septiembre 2017'!AF44</f>
        <v>0.72</v>
      </c>
      <c r="AH44" s="173" t="s">
        <v>933</v>
      </c>
    </row>
    <row r="45" spans="2:34" ht="45" x14ac:dyDescent="0.25">
      <c r="B45" s="106" t="s">
        <v>64</v>
      </c>
      <c r="C45" s="106" t="s">
        <v>65</v>
      </c>
      <c r="D45" s="106" t="s">
        <v>66</v>
      </c>
      <c r="E45" s="106" t="s">
        <v>67</v>
      </c>
      <c r="F45" s="106" t="s">
        <v>75</v>
      </c>
      <c r="G45" s="106" t="s">
        <v>314</v>
      </c>
      <c r="H45" s="106" t="s">
        <v>81</v>
      </c>
      <c r="I45" s="106" t="s">
        <v>316</v>
      </c>
      <c r="J45" s="297"/>
      <c r="K45" s="173" t="s">
        <v>277</v>
      </c>
      <c r="L45" s="173" t="s">
        <v>278</v>
      </c>
      <c r="M45" s="106" t="s">
        <v>70</v>
      </c>
      <c r="N45" s="160">
        <v>42826</v>
      </c>
      <c r="O45" s="160">
        <v>42855</v>
      </c>
      <c r="P45" s="173" t="s">
        <v>281</v>
      </c>
      <c r="Q45" s="173" t="s">
        <v>88</v>
      </c>
      <c r="R45" s="198">
        <v>0.02</v>
      </c>
      <c r="S45" s="209"/>
      <c r="T45" s="198"/>
      <c r="U45" s="198"/>
      <c r="V45" s="198">
        <v>1</v>
      </c>
      <c r="W45" s="198"/>
      <c r="X45" s="209"/>
      <c r="Y45" s="198"/>
      <c r="Z45" s="198"/>
      <c r="AA45" s="209"/>
      <c r="AB45" s="209"/>
      <c r="AC45" s="209"/>
      <c r="AD45" s="209"/>
      <c r="AE45" s="106" t="s">
        <v>888</v>
      </c>
      <c r="AF45" s="209">
        <v>0</v>
      </c>
      <c r="AG45" s="209">
        <f>+'Mayo 2017'!AG45+'Junio 2017'!AF45+'Julio 2017'!AF45+'Agosto 2017'!AF45+'Septiembre 2017'!AF45</f>
        <v>1</v>
      </c>
      <c r="AH45" s="173"/>
    </row>
    <row r="46" spans="2:34" ht="45" x14ac:dyDescent="0.25">
      <c r="B46" s="106" t="s">
        <v>64</v>
      </c>
      <c r="C46" s="106" t="s">
        <v>65</v>
      </c>
      <c r="D46" s="106" t="s">
        <v>66</v>
      </c>
      <c r="E46" s="106" t="s">
        <v>67</v>
      </c>
      <c r="F46" s="106" t="s">
        <v>75</v>
      </c>
      <c r="G46" s="106" t="s">
        <v>314</v>
      </c>
      <c r="H46" s="106" t="s">
        <v>81</v>
      </c>
      <c r="I46" s="106" t="s">
        <v>316</v>
      </c>
      <c r="J46" s="297"/>
      <c r="K46" s="173" t="s">
        <v>279</v>
      </c>
      <c r="L46" s="173" t="s">
        <v>280</v>
      </c>
      <c r="M46" s="106" t="s">
        <v>70</v>
      </c>
      <c r="N46" s="160">
        <v>42840</v>
      </c>
      <c r="O46" s="160">
        <v>43100</v>
      </c>
      <c r="P46" s="173" t="s">
        <v>71</v>
      </c>
      <c r="Q46" s="173" t="s">
        <v>88</v>
      </c>
      <c r="R46" s="198">
        <v>0.02</v>
      </c>
      <c r="S46" s="209"/>
      <c r="T46" s="198"/>
      <c r="U46" s="198"/>
      <c r="V46" s="198">
        <v>0.05</v>
      </c>
      <c r="W46" s="198">
        <v>0.05</v>
      </c>
      <c r="X46" s="209">
        <v>0.1</v>
      </c>
      <c r="Y46" s="198">
        <v>0.1</v>
      </c>
      <c r="Z46" s="198">
        <v>0.2</v>
      </c>
      <c r="AA46" s="209">
        <v>0.2</v>
      </c>
      <c r="AB46" s="198">
        <v>0.1</v>
      </c>
      <c r="AC46" s="198">
        <v>0.1</v>
      </c>
      <c r="AD46" s="209">
        <v>0.1</v>
      </c>
      <c r="AE46" s="106" t="s">
        <v>888</v>
      </c>
      <c r="AF46" s="209">
        <v>0</v>
      </c>
      <c r="AG46" s="209">
        <f>+'Mayo 2017'!AG46+'Junio 2017'!AF46+'Julio 2017'!AF46+'Agosto 2017'!AF46+'Septiembre 2017'!AF46</f>
        <v>0</v>
      </c>
      <c r="AH46" s="173"/>
    </row>
    <row r="47" spans="2:34" ht="45" x14ac:dyDescent="0.25">
      <c r="B47" s="106" t="s">
        <v>64</v>
      </c>
      <c r="C47" s="106" t="s">
        <v>65</v>
      </c>
      <c r="D47" s="106" t="s">
        <v>66</v>
      </c>
      <c r="E47" s="106" t="s">
        <v>67</v>
      </c>
      <c r="F47" s="106" t="s">
        <v>75</v>
      </c>
      <c r="G47" s="106" t="s">
        <v>314</v>
      </c>
      <c r="H47" s="106" t="s">
        <v>81</v>
      </c>
      <c r="I47" s="106" t="s">
        <v>316</v>
      </c>
      <c r="J47" s="297"/>
      <c r="K47" s="173" t="s">
        <v>282</v>
      </c>
      <c r="L47" s="173" t="s">
        <v>283</v>
      </c>
      <c r="M47" s="106" t="s">
        <v>70</v>
      </c>
      <c r="N47" s="160">
        <v>42887</v>
      </c>
      <c r="O47" s="160">
        <v>42977</v>
      </c>
      <c r="P47" s="173" t="s">
        <v>281</v>
      </c>
      <c r="Q47" s="173" t="s">
        <v>88</v>
      </c>
      <c r="R47" s="198">
        <v>0.02</v>
      </c>
      <c r="S47" s="209"/>
      <c r="T47" s="198"/>
      <c r="U47" s="198"/>
      <c r="V47" s="198"/>
      <c r="W47" s="198"/>
      <c r="X47" s="209">
        <v>0.2</v>
      </c>
      <c r="Y47" s="198">
        <v>0.3</v>
      </c>
      <c r="Z47" s="198">
        <v>0.5</v>
      </c>
      <c r="AA47" s="209"/>
      <c r="AB47" s="209"/>
      <c r="AC47" s="209"/>
      <c r="AD47" s="209"/>
      <c r="AE47" s="106" t="s">
        <v>888</v>
      </c>
      <c r="AF47" s="209">
        <v>0</v>
      </c>
      <c r="AG47" s="209">
        <f>+'Mayo 2017'!AG47+'Junio 2017'!AF47+'Julio 2017'!AF47+'Agosto 2017'!AF47+'Septiembre 2017'!AF47</f>
        <v>1</v>
      </c>
      <c r="AH47" s="173"/>
    </row>
    <row r="48" spans="2:34" ht="45" x14ac:dyDescent="0.25">
      <c r="B48" s="106" t="s">
        <v>64</v>
      </c>
      <c r="C48" s="106" t="s">
        <v>65</v>
      </c>
      <c r="D48" s="106" t="s">
        <v>66</v>
      </c>
      <c r="E48" s="106" t="s">
        <v>67</v>
      </c>
      <c r="F48" s="106" t="s">
        <v>75</v>
      </c>
      <c r="G48" s="106" t="s">
        <v>314</v>
      </c>
      <c r="H48" s="106" t="s">
        <v>81</v>
      </c>
      <c r="I48" s="106" t="s">
        <v>316</v>
      </c>
      <c r="J48" s="297"/>
      <c r="K48" s="173" t="s">
        <v>284</v>
      </c>
      <c r="L48" s="173" t="s">
        <v>276</v>
      </c>
      <c r="M48" s="106" t="s">
        <v>70</v>
      </c>
      <c r="N48" s="160">
        <v>42979</v>
      </c>
      <c r="O48" s="160">
        <v>43039</v>
      </c>
      <c r="P48" s="173" t="s">
        <v>88</v>
      </c>
      <c r="Q48" s="173" t="s">
        <v>88</v>
      </c>
      <c r="R48" s="198">
        <v>0.02</v>
      </c>
      <c r="S48" s="209"/>
      <c r="T48" s="198"/>
      <c r="U48" s="198"/>
      <c r="V48" s="198"/>
      <c r="W48" s="198"/>
      <c r="X48" s="209"/>
      <c r="Y48" s="198"/>
      <c r="Z48" s="198"/>
      <c r="AA48" s="209">
        <v>0.5</v>
      </c>
      <c r="AB48" s="209">
        <v>0.5</v>
      </c>
      <c r="AC48" s="209"/>
      <c r="AD48" s="209"/>
      <c r="AE48" s="106" t="s">
        <v>888</v>
      </c>
      <c r="AF48" s="209">
        <v>0</v>
      </c>
      <c r="AG48" s="209">
        <f>+'Mayo 2017'!AG48+'Junio 2017'!AF48+'Julio 2017'!AF48+'Agosto 2017'!AF48+'Septiembre 2017'!AF48</f>
        <v>0</v>
      </c>
      <c r="AH48" s="173"/>
    </row>
    <row r="49" spans="2:34" ht="45" x14ac:dyDescent="0.25">
      <c r="B49" s="106" t="s">
        <v>64</v>
      </c>
      <c r="C49" s="106" t="s">
        <v>65</v>
      </c>
      <c r="D49" s="106" t="s">
        <v>66</v>
      </c>
      <c r="E49" s="106" t="s">
        <v>67</v>
      </c>
      <c r="F49" s="106" t="s">
        <v>75</v>
      </c>
      <c r="G49" s="106" t="s">
        <v>314</v>
      </c>
      <c r="H49" s="106" t="s">
        <v>81</v>
      </c>
      <c r="I49" s="106" t="s">
        <v>316</v>
      </c>
      <c r="J49" s="297"/>
      <c r="K49" s="173" t="s">
        <v>285</v>
      </c>
      <c r="L49" s="173" t="s">
        <v>276</v>
      </c>
      <c r="M49" s="106" t="s">
        <v>70</v>
      </c>
      <c r="N49" s="160">
        <v>42917</v>
      </c>
      <c r="O49" s="160">
        <v>43039</v>
      </c>
      <c r="P49" s="173" t="s">
        <v>88</v>
      </c>
      <c r="Q49" s="173" t="s">
        <v>88</v>
      </c>
      <c r="R49" s="198">
        <v>0.02</v>
      </c>
      <c r="S49" s="209"/>
      <c r="T49" s="198"/>
      <c r="U49" s="198"/>
      <c r="V49" s="198"/>
      <c r="W49" s="198"/>
      <c r="X49" s="209"/>
      <c r="Y49" s="198">
        <v>0.25</v>
      </c>
      <c r="Z49" s="198">
        <v>0.25</v>
      </c>
      <c r="AA49" s="209">
        <v>0.25</v>
      </c>
      <c r="AB49" s="209">
        <v>0.25</v>
      </c>
      <c r="AC49" s="209"/>
      <c r="AD49" s="209"/>
      <c r="AE49" s="106" t="s">
        <v>888</v>
      </c>
      <c r="AF49" s="209">
        <v>0</v>
      </c>
      <c r="AG49" s="209">
        <f>+'Mayo 2017'!AG49+'Junio 2017'!AF49+'Julio 2017'!AF49+'Agosto 2017'!AF49+'Septiembre 2017'!AF49</f>
        <v>0</v>
      </c>
      <c r="AH49" s="173"/>
    </row>
    <row r="50" spans="2:34" ht="45" x14ac:dyDescent="0.25">
      <c r="B50" s="106" t="s">
        <v>64</v>
      </c>
      <c r="C50" s="106" t="s">
        <v>65</v>
      </c>
      <c r="D50" s="106" t="s">
        <v>66</v>
      </c>
      <c r="E50" s="106" t="s">
        <v>67</v>
      </c>
      <c r="F50" s="106" t="s">
        <v>75</v>
      </c>
      <c r="G50" s="106" t="s">
        <v>314</v>
      </c>
      <c r="H50" s="106" t="s">
        <v>81</v>
      </c>
      <c r="I50" s="106" t="s">
        <v>316</v>
      </c>
      <c r="J50" s="296" t="s">
        <v>135</v>
      </c>
      <c r="K50" s="173" t="s">
        <v>286</v>
      </c>
      <c r="L50" s="173" t="s">
        <v>276</v>
      </c>
      <c r="M50" s="106" t="s">
        <v>70</v>
      </c>
      <c r="N50" s="160">
        <v>42887</v>
      </c>
      <c r="O50" s="160">
        <v>42947</v>
      </c>
      <c r="P50" s="173" t="s">
        <v>88</v>
      </c>
      <c r="Q50" s="173" t="s">
        <v>88</v>
      </c>
      <c r="R50" s="198">
        <v>0.02</v>
      </c>
      <c r="S50" s="209"/>
      <c r="T50" s="198"/>
      <c r="U50" s="198"/>
      <c r="V50" s="198"/>
      <c r="W50" s="198"/>
      <c r="X50" s="209">
        <v>0.5</v>
      </c>
      <c r="Y50" s="198">
        <v>0.5</v>
      </c>
      <c r="Z50" s="198"/>
      <c r="AA50" s="209"/>
      <c r="AB50" s="198"/>
      <c r="AC50" s="198"/>
      <c r="AD50" s="209"/>
      <c r="AE50" s="106" t="s">
        <v>888</v>
      </c>
      <c r="AF50" s="209">
        <v>0.1</v>
      </c>
      <c r="AG50" s="209">
        <f>+'Mayo 2017'!AG50+'Junio 2017'!AF50+'Julio 2017'!AF50+'Agosto 2017'!AF50+'Septiembre 2017'!AF50</f>
        <v>0.75</v>
      </c>
      <c r="AH50" s="173" t="s">
        <v>934</v>
      </c>
    </row>
    <row r="51" spans="2:34" ht="45" x14ac:dyDescent="0.25">
      <c r="B51" s="106" t="s">
        <v>64</v>
      </c>
      <c r="C51" s="106" t="s">
        <v>65</v>
      </c>
      <c r="D51" s="106" t="s">
        <v>66</v>
      </c>
      <c r="E51" s="106" t="s">
        <v>67</v>
      </c>
      <c r="F51" s="106" t="s">
        <v>75</v>
      </c>
      <c r="G51" s="106" t="s">
        <v>314</v>
      </c>
      <c r="H51" s="106" t="s">
        <v>81</v>
      </c>
      <c r="I51" s="106" t="s">
        <v>316</v>
      </c>
      <c r="J51" s="297"/>
      <c r="K51" s="173" t="s">
        <v>287</v>
      </c>
      <c r="L51" s="173" t="s">
        <v>288</v>
      </c>
      <c r="M51" s="106" t="s">
        <v>70</v>
      </c>
      <c r="N51" s="160">
        <v>42767</v>
      </c>
      <c r="O51" s="160">
        <v>43100</v>
      </c>
      <c r="P51" s="173" t="s">
        <v>88</v>
      </c>
      <c r="Q51" s="173" t="s">
        <v>88</v>
      </c>
      <c r="R51" s="198">
        <v>0.02</v>
      </c>
      <c r="S51" s="209"/>
      <c r="T51" s="198">
        <v>0.09</v>
      </c>
      <c r="U51" s="198">
        <v>0.09</v>
      </c>
      <c r="V51" s="198">
        <v>0.09</v>
      </c>
      <c r="W51" s="198">
        <v>0.09</v>
      </c>
      <c r="X51" s="209">
        <v>0.09</v>
      </c>
      <c r="Y51" s="198">
        <v>0.09</v>
      </c>
      <c r="Z51" s="198">
        <v>0.09</v>
      </c>
      <c r="AA51" s="209">
        <v>0.09</v>
      </c>
      <c r="AB51" s="198">
        <v>0.09</v>
      </c>
      <c r="AC51" s="198">
        <v>0.09</v>
      </c>
      <c r="AD51" s="209">
        <v>0.1</v>
      </c>
      <c r="AE51" s="106" t="s">
        <v>888</v>
      </c>
      <c r="AF51" s="209">
        <v>0</v>
      </c>
      <c r="AG51" s="209">
        <f>+'Mayo 2017'!AG51+'Junio 2017'!AF51+'Julio 2017'!AF51+'Agosto 2017'!AF51+'Septiembre 2017'!AF51</f>
        <v>0.18</v>
      </c>
      <c r="AH51" s="173"/>
    </row>
    <row r="52" spans="2:34" ht="45" x14ac:dyDescent="0.25">
      <c r="B52" s="106" t="s">
        <v>64</v>
      </c>
      <c r="C52" s="106" t="s">
        <v>65</v>
      </c>
      <c r="D52" s="106" t="s">
        <v>66</v>
      </c>
      <c r="E52" s="106" t="s">
        <v>67</v>
      </c>
      <c r="F52" s="106" t="s">
        <v>75</v>
      </c>
      <c r="G52" s="106" t="s">
        <v>314</v>
      </c>
      <c r="H52" s="106" t="s">
        <v>81</v>
      </c>
      <c r="I52" s="106" t="s">
        <v>316</v>
      </c>
      <c r="J52" s="297"/>
      <c r="K52" s="173" t="s">
        <v>289</v>
      </c>
      <c r="L52" s="173" t="s">
        <v>276</v>
      </c>
      <c r="M52" s="106" t="s">
        <v>70</v>
      </c>
      <c r="N52" s="160">
        <v>42736</v>
      </c>
      <c r="O52" s="160">
        <v>43100</v>
      </c>
      <c r="P52" s="173" t="s">
        <v>88</v>
      </c>
      <c r="Q52" s="173" t="s">
        <v>88</v>
      </c>
      <c r="R52" s="198">
        <v>0.02</v>
      </c>
      <c r="S52" s="209">
        <v>0.08</v>
      </c>
      <c r="T52" s="198">
        <v>0.08</v>
      </c>
      <c r="U52" s="198">
        <v>0.08</v>
      </c>
      <c r="V52" s="198">
        <v>0.08</v>
      </c>
      <c r="W52" s="198">
        <v>0.08</v>
      </c>
      <c r="X52" s="209">
        <v>0.08</v>
      </c>
      <c r="Y52" s="198">
        <v>0.08</v>
      </c>
      <c r="Z52" s="198">
        <v>0.08</v>
      </c>
      <c r="AA52" s="209">
        <v>0.08</v>
      </c>
      <c r="AB52" s="198">
        <v>0.08</v>
      </c>
      <c r="AC52" s="198">
        <v>0.08</v>
      </c>
      <c r="AD52" s="209">
        <v>0.12</v>
      </c>
      <c r="AE52" s="106" t="s">
        <v>888</v>
      </c>
      <c r="AF52" s="209">
        <v>0.08</v>
      </c>
      <c r="AG52" s="209">
        <f>+'Mayo 2017'!AG52+'Junio 2017'!AF52+'Julio 2017'!AF52+'Agosto 2017'!AF52+'Septiembre 2017'!AF52</f>
        <v>0.72</v>
      </c>
      <c r="AH52" s="173" t="s">
        <v>528</v>
      </c>
    </row>
    <row r="53" spans="2:34" ht="45" x14ac:dyDescent="0.25">
      <c r="B53" s="106" t="s">
        <v>64</v>
      </c>
      <c r="C53" s="106" t="s">
        <v>65</v>
      </c>
      <c r="D53" s="106" t="s">
        <v>66</v>
      </c>
      <c r="E53" s="106" t="s">
        <v>67</v>
      </c>
      <c r="F53" s="106" t="s">
        <v>75</v>
      </c>
      <c r="G53" s="106" t="s">
        <v>314</v>
      </c>
      <c r="H53" s="106" t="s">
        <v>81</v>
      </c>
      <c r="I53" s="106" t="s">
        <v>316</v>
      </c>
      <c r="J53" s="297"/>
      <c r="K53" s="173" t="s">
        <v>290</v>
      </c>
      <c r="L53" s="173" t="s">
        <v>291</v>
      </c>
      <c r="M53" s="106" t="s">
        <v>70</v>
      </c>
      <c r="N53" s="160">
        <v>42736</v>
      </c>
      <c r="O53" s="160">
        <v>43100</v>
      </c>
      <c r="P53" s="173" t="s">
        <v>88</v>
      </c>
      <c r="Q53" s="173" t="s">
        <v>88</v>
      </c>
      <c r="R53" s="198">
        <v>0.02</v>
      </c>
      <c r="S53" s="209">
        <v>0.3</v>
      </c>
      <c r="T53" s="198">
        <v>0.03</v>
      </c>
      <c r="U53" s="198">
        <v>0.03</v>
      </c>
      <c r="V53" s="198">
        <v>0.03</v>
      </c>
      <c r="W53" s="198">
        <v>0.4</v>
      </c>
      <c r="X53" s="209">
        <v>0.03</v>
      </c>
      <c r="Y53" s="198">
        <v>0.03</v>
      </c>
      <c r="Z53" s="198">
        <v>0.03</v>
      </c>
      <c r="AA53" s="209">
        <v>0.03</v>
      </c>
      <c r="AB53" s="198">
        <v>0.03</v>
      </c>
      <c r="AC53" s="198">
        <v>0.03</v>
      </c>
      <c r="AD53" s="209">
        <v>0.03</v>
      </c>
      <c r="AE53" s="106" t="s">
        <v>888</v>
      </c>
      <c r="AF53" s="209">
        <v>0.03</v>
      </c>
      <c r="AG53" s="209">
        <f>+'Mayo 2017'!AG53+'Junio 2017'!AF53+'Julio 2017'!AF53+'Agosto 2017'!AF53+'Septiembre 2017'!AF53</f>
        <v>0.91000000000000014</v>
      </c>
      <c r="AH53" s="173" t="s">
        <v>935</v>
      </c>
    </row>
    <row r="54" spans="2:34" ht="45" x14ac:dyDescent="0.25">
      <c r="B54" s="106" t="s">
        <v>64</v>
      </c>
      <c r="C54" s="106" t="s">
        <v>65</v>
      </c>
      <c r="D54" s="106" t="s">
        <v>66</v>
      </c>
      <c r="E54" s="106" t="s">
        <v>67</v>
      </c>
      <c r="F54" s="106" t="s">
        <v>75</v>
      </c>
      <c r="G54" s="106" t="s">
        <v>314</v>
      </c>
      <c r="H54" s="106" t="s">
        <v>81</v>
      </c>
      <c r="I54" s="106" t="s">
        <v>316</v>
      </c>
      <c r="J54" s="297"/>
      <c r="K54" s="173" t="s">
        <v>292</v>
      </c>
      <c r="L54" s="173" t="s">
        <v>293</v>
      </c>
      <c r="M54" s="106" t="s">
        <v>70</v>
      </c>
      <c r="N54" s="160">
        <v>42736</v>
      </c>
      <c r="O54" s="160">
        <v>42855</v>
      </c>
      <c r="P54" s="173" t="s">
        <v>88</v>
      </c>
      <c r="Q54" s="173" t="s">
        <v>88</v>
      </c>
      <c r="R54" s="198">
        <v>0.03</v>
      </c>
      <c r="S54" s="209">
        <v>0.25</v>
      </c>
      <c r="T54" s="198">
        <v>0.25</v>
      </c>
      <c r="U54" s="198">
        <v>0.25</v>
      </c>
      <c r="V54" s="198">
        <v>0.25</v>
      </c>
      <c r="W54" s="198"/>
      <c r="X54" s="209"/>
      <c r="Y54" s="198"/>
      <c r="Z54" s="198"/>
      <c r="AA54" s="209"/>
      <c r="AB54" s="198"/>
      <c r="AC54" s="198"/>
      <c r="AD54" s="209"/>
      <c r="AE54" s="106" t="s">
        <v>888</v>
      </c>
      <c r="AF54" s="209">
        <v>0</v>
      </c>
      <c r="AG54" s="209">
        <f>+'Mayo 2017'!AG54+'Junio 2017'!AF54+'Julio 2017'!AF54+'Agosto 2017'!AF54+'Septiembre 2017'!AF54</f>
        <v>1</v>
      </c>
      <c r="AH54" s="173"/>
    </row>
    <row r="55" spans="2:34" ht="45" x14ac:dyDescent="0.25">
      <c r="B55" s="106" t="s">
        <v>64</v>
      </c>
      <c r="C55" s="106" t="s">
        <v>65</v>
      </c>
      <c r="D55" s="106" t="s">
        <v>66</v>
      </c>
      <c r="E55" s="106" t="s">
        <v>67</v>
      </c>
      <c r="F55" s="106" t="s">
        <v>75</v>
      </c>
      <c r="G55" s="106" t="s">
        <v>314</v>
      </c>
      <c r="H55" s="106" t="s">
        <v>81</v>
      </c>
      <c r="I55" s="106" t="s">
        <v>316</v>
      </c>
      <c r="J55" s="297"/>
      <c r="K55" s="173" t="s">
        <v>294</v>
      </c>
      <c r="L55" s="173" t="s">
        <v>295</v>
      </c>
      <c r="M55" s="106" t="s">
        <v>70</v>
      </c>
      <c r="N55" s="160">
        <v>42736</v>
      </c>
      <c r="O55" s="160">
        <v>42794</v>
      </c>
      <c r="P55" s="173" t="s">
        <v>88</v>
      </c>
      <c r="Q55" s="173" t="s">
        <v>88</v>
      </c>
      <c r="R55" s="198">
        <v>0.02</v>
      </c>
      <c r="S55" s="209">
        <v>1</v>
      </c>
      <c r="T55" s="198"/>
      <c r="U55" s="198"/>
      <c r="V55" s="198"/>
      <c r="W55" s="198"/>
      <c r="X55" s="209"/>
      <c r="Y55" s="198"/>
      <c r="Z55" s="198"/>
      <c r="AA55" s="209"/>
      <c r="AB55" s="198"/>
      <c r="AC55" s="198"/>
      <c r="AD55" s="209"/>
      <c r="AE55" s="106" t="s">
        <v>888</v>
      </c>
      <c r="AF55" s="209">
        <v>0</v>
      </c>
      <c r="AG55" s="209">
        <f>+'Mayo 2017'!AG55+'Junio 2017'!AF55+'Julio 2017'!AF55+'Agosto 2017'!AF55+'Septiembre 2017'!AF55</f>
        <v>1</v>
      </c>
      <c r="AH55" s="173"/>
    </row>
    <row r="56" spans="2:34" ht="45" x14ac:dyDescent="0.25">
      <c r="B56" s="106" t="s">
        <v>64</v>
      </c>
      <c r="C56" s="106" t="s">
        <v>65</v>
      </c>
      <c r="D56" s="106" t="s">
        <v>66</v>
      </c>
      <c r="E56" s="106" t="s">
        <v>67</v>
      </c>
      <c r="F56" s="106" t="s">
        <v>75</v>
      </c>
      <c r="G56" s="106" t="s">
        <v>314</v>
      </c>
      <c r="H56" s="106" t="s">
        <v>81</v>
      </c>
      <c r="I56" s="106" t="s">
        <v>316</v>
      </c>
      <c r="J56" s="297"/>
      <c r="K56" s="173" t="s">
        <v>296</v>
      </c>
      <c r="L56" s="173" t="s">
        <v>295</v>
      </c>
      <c r="M56" s="106" t="s">
        <v>70</v>
      </c>
      <c r="N56" s="160">
        <v>42917</v>
      </c>
      <c r="O56" s="160">
        <v>42947</v>
      </c>
      <c r="P56" s="173" t="s">
        <v>88</v>
      </c>
      <c r="Q56" s="173" t="s">
        <v>88</v>
      </c>
      <c r="R56" s="198">
        <v>0.02</v>
      </c>
      <c r="S56" s="209"/>
      <c r="T56" s="198"/>
      <c r="U56" s="198"/>
      <c r="V56" s="198"/>
      <c r="W56" s="198"/>
      <c r="X56" s="209"/>
      <c r="Y56" s="198">
        <v>1</v>
      </c>
      <c r="Z56" s="198"/>
      <c r="AA56" s="209"/>
      <c r="AB56" s="198"/>
      <c r="AC56" s="198"/>
      <c r="AD56" s="209"/>
      <c r="AE56" s="106" t="s">
        <v>888</v>
      </c>
      <c r="AF56" s="209">
        <v>0</v>
      </c>
      <c r="AG56" s="209">
        <f>+'Mayo 2017'!AG56+'Junio 2017'!AF56+'Julio 2017'!AF56+'Agosto 2017'!AF56+'Septiembre 2017'!AF56</f>
        <v>0</v>
      </c>
      <c r="AH56" s="173"/>
    </row>
    <row r="57" spans="2:34" ht="45" x14ac:dyDescent="0.25">
      <c r="B57" s="106" t="s">
        <v>64</v>
      </c>
      <c r="C57" s="106" t="s">
        <v>65</v>
      </c>
      <c r="D57" s="106" t="s">
        <v>66</v>
      </c>
      <c r="E57" s="106" t="s">
        <v>67</v>
      </c>
      <c r="F57" s="106" t="s">
        <v>75</v>
      </c>
      <c r="G57" s="106" t="s">
        <v>314</v>
      </c>
      <c r="H57" s="106" t="s">
        <v>81</v>
      </c>
      <c r="I57" s="106" t="s">
        <v>316</v>
      </c>
      <c r="J57" s="297"/>
      <c r="K57" s="173" t="s">
        <v>297</v>
      </c>
      <c r="L57" s="173" t="s">
        <v>298</v>
      </c>
      <c r="M57" s="106" t="s">
        <v>70</v>
      </c>
      <c r="N57" s="160">
        <v>42948</v>
      </c>
      <c r="O57" s="160">
        <v>43039</v>
      </c>
      <c r="P57" s="173" t="s">
        <v>88</v>
      </c>
      <c r="Q57" s="173" t="s">
        <v>88</v>
      </c>
      <c r="R57" s="198">
        <v>0.02</v>
      </c>
      <c r="S57" s="209"/>
      <c r="T57" s="198"/>
      <c r="U57" s="198"/>
      <c r="V57" s="198"/>
      <c r="W57" s="198"/>
      <c r="X57" s="209"/>
      <c r="Y57" s="198"/>
      <c r="Z57" s="198">
        <v>0.75</v>
      </c>
      <c r="AA57" s="209"/>
      <c r="AB57" s="198">
        <v>0.25</v>
      </c>
      <c r="AC57" s="198"/>
      <c r="AD57" s="209"/>
      <c r="AE57" s="106" t="s">
        <v>888</v>
      </c>
      <c r="AF57" s="209">
        <v>0</v>
      </c>
      <c r="AG57" s="209">
        <f>+'Mayo 2017'!AG57+'Junio 2017'!AF57+'Julio 2017'!AF57+'Agosto 2017'!AF57+'Septiembre 2017'!AF57</f>
        <v>0</v>
      </c>
      <c r="AH57" s="173"/>
    </row>
    <row r="58" spans="2:34" ht="45" x14ac:dyDescent="0.25">
      <c r="B58" s="106" t="s">
        <v>64</v>
      </c>
      <c r="C58" s="106" t="s">
        <v>65</v>
      </c>
      <c r="D58" s="106" t="s">
        <v>66</v>
      </c>
      <c r="E58" s="106" t="s">
        <v>67</v>
      </c>
      <c r="F58" s="106" t="s">
        <v>75</v>
      </c>
      <c r="G58" s="106" t="s">
        <v>314</v>
      </c>
      <c r="H58" s="106" t="s">
        <v>81</v>
      </c>
      <c r="I58" s="106" t="s">
        <v>316</v>
      </c>
      <c r="J58" s="297"/>
      <c r="K58" s="173" t="s">
        <v>299</v>
      </c>
      <c r="L58" s="173" t="s">
        <v>276</v>
      </c>
      <c r="M58" s="106" t="s">
        <v>70</v>
      </c>
      <c r="N58" s="160">
        <v>42917</v>
      </c>
      <c r="O58" s="160">
        <v>43069</v>
      </c>
      <c r="P58" s="173" t="s">
        <v>53</v>
      </c>
      <c r="Q58" s="173" t="s">
        <v>88</v>
      </c>
      <c r="R58" s="198">
        <v>0.02</v>
      </c>
      <c r="S58" s="209"/>
      <c r="T58" s="198"/>
      <c r="U58" s="198"/>
      <c r="V58" s="198"/>
      <c r="W58" s="198"/>
      <c r="X58" s="209"/>
      <c r="Y58" s="198">
        <v>0.5</v>
      </c>
      <c r="Z58" s="198"/>
      <c r="AA58" s="209"/>
      <c r="AB58" s="198"/>
      <c r="AC58" s="198">
        <v>0.5</v>
      </c>
      <c r="AD58" s="209"/>
      <c r="AE58" s="106" t="s">
        <v>888</v>
      </c>
      <c r="AF58" s="209">
        <v>0.5</v>
      </c>
      <c r="AG58" s="209">
        <f>+'Mayo 2017'!AG58+'Junio 2017'!AF58+'Julio 2017'!AF58+'Agosto 2017'!AF58+'Septiembre 2017'!AF58</f>
        <v>0.5</v>
      </c>
      <c r="AH58" s="173" t="s">
        <v>936</v>
      </c>
    </row>
    <row r="59" spans="2:34" ht="67.5" x14ac:dyDescent="0.25">
      <c r="B59" s="106" t="s">
        <v>64</v>
      </c>
      <c r="C59" s="106" t="s">
        <v>65</v>
      </c>
      <c r="D59" s="106" t="s">
        <v>66</v>
      </c>
      <c r="E59" s="106" t="s">
        <v>67</v>
      </c>
      <c r="F59" s="106" t="s">
        <v>75</v>
      </c>
      <c r="G59" s="106" t="s">
        <v>314</v>
      </c>
      <c r="H59" s="106" t="s">
        <v>81</v>
      </c>
      <c r="I59" s="106" t="s">
        <v>316</v>
      </c>
      <c r="J59" s="207" t="s">
        <v>136</v>
      </c>
      <c r="K59" s="173" t="s">
        <v>300</v>
      </c>
      <c r="L59" s="173" t="s">
        <v>301</v>
      </c>
      <c r="M59" s="106" t="s">
        <v>70</v>
      </c>
      <c r="N59" s="160">
        <v>42795</v>
      </c>
      <c r="O59" s="160">
        <v>43100</v>
      </c>
      <c r="P59" s="173" t="s">
        <v>88</v>
      </c>
      <c r="Q59" s="173" t="s">
        <v>88</v>
      </c>
      <c r="R59" s="198">
        <v>0.02</v>
      </c>
      <c r="S59" s="209"/>
      <c r="T59" s="198"/>
      <c r="U59" s="198">
        <v>0.25</v>
      </c>
      <c r="V59" s="198"/>
      <c r="W59" s="198"/>
      <c r="X59" s="209">
        <v>0.11</v>
      </c>
      <c r="Y59" s="198">
        <v>0.11</v>
      </c>
      <c r="Z59" s="198">
        <v>0.11</v>
      </c>
      <c r="AA59" s="209">
        <v>0.1</v>
      </c>
      <c r="AB59" s="198">
        <v>0.1</v>
      </c>
      <c r="AC59" s="198">
        <v>0.11</v>
      </c>
      <c r="AD59" s="209">
        <v>0.11</v>
      </c>
      <c r="AE59" s="106" t="s">
        <v>888</v>
      </c>
      <c r="AF59" s="209">
        <v>0.1</v>
      </c>
      <c r="AG59" s="209">
        <f>+'Mayo 2017'!AG59+'Junio 2017'!AF59+'Julio 2017'!AF59+'Agosto 2017'!AF59+'Septiembre 2017'!AF59</f>
        <v>0.67999999999999994</v>
      </c>
      <c r="AH59" s="173" t="s">
        <v>937</v>
      </c>
    </row>
    <row r="60" spans="2:34" ht="45" x14ac:dyDescent="0.25">
      <c r="B60" s="106" t="s">
        <v>64</v>
      </c>
      <c r="C60" s="106" t="s">
        <v>65</v>
      </c>
      <c r="D60" s="106" t="s">
        <v>66</v>
      </c>
      <c r="E60" s="106" t="s">
        <v>67</v>
      </c>
      <c r="F60" s="106" t="s">
        <v>74</v>
      </c>
      <c r="G60" s="106" t="s">
        <v>314</v>
      </c>
      <c r="H60" s="106" t="s">
        <v>81</v>
      </c>
      <c r="I60" s="106" t="s">
        <v>319</v>
      </c>
      <c r="J60" s="106" t="s">
        <v>175</v>
      </c>
      <c r="K60" s="173" t="s">
        <v>406</v>
      </c>
      <c r="L60" s="173" t="s">
        <v>176</v>
      </c>
      <c r="M60" s="106" t="s">
        <v>53</v>
      </c>
      <c r="N60" s="160">
        <v>42857</v>
      </c>
      <c r="O60" s="160">
        <v>43100</v>
      </c>
      <c r="P60" s="173" t="s">
        <v>177</v>
      </c>
      <c r="Q60" s="173" t="s">
        <v>407</v>
      </c>
      <c r="R60" s="198">
        <v>0.02</v>
      </c>
      <c r="S60" s="209"/>
      <c r="T60" s="198"/>
      <c r="U60" s="198"/>
      <c r="V60" s="198"/>
      <c r="W60" s="198">
        <v>0.2</v>
      </c>
      <c r="X60" s="209"/>
      <c r="Y60" s="198">
        <v>0.2</v>
      </c>
      <c r="Z60" s="198"/>
      <c r="AA60" s="209">
        <v>0.2</v>
      </c>
      <c r="AB60" s="198"/>
      <c r="AC60" s="198">
        <v>0.2</v>
      </c>
      <c r="AD60" s="209">
        <v>0.2</v>
      </c>
      <c r="AE60" s="106" t="s">
        <v>888</v>
      </c>
      <c r="AF60" s="209">
        <v>0.2</v>
      </c>
      <c r="AG60" s="209">
        <f>+'Mayo 2017'!AG60+'Junio 2017'!AF60+'Julio 2017'!AF60+'Agosto 2017'!AF60+'Septiembre 2017'!AF60</f>
        <v>0.60000000000000009</v>
      </c>
      <c r="AH60" s="213" t="s">
        <v>902</v>
      </c>
    </row>
    <row r="61" spans="2:34" ht="45" x14ac:dyDescent="0.25">
      <c r="B61" s="106" t="s">
        <v>64</v>
      </c>
      <c r="C61" s="106" t="s">
        <v>65</v>
      </c>
      <c r="D61" s="106" t="s">
        <v>66</v>
      </c>
      <c r="E61" s="106" t="s">
        <v>67</v>
      </c>
      <c r="F61" s="106" t="s">
        <v>68</v>
      </c>
      <c r="G61" s="106" t="s">
        <v>314</v>
      </c>
      <c r="H61" s="106" t="s">
        <v>81</v>
      </c>
      <c r="I61" s="106" t="s">
        <v>319</v>
      </c>
      <c r="J61" s="106" t="s">
        <v>178</v>
      </c>
      <c r="K61" s="173" t="s">
        <v>179</v>
      </c>
      <c r="L61" s="173" t="s">
        <v>408</v>
      </c>
      <c r="M61" s="106" t="s">
        <v>53</v>
      </c>
      <c r="N61" s="160">
        <v>42781</v>
      </c>
      <c r="O61" s="160">
        <v>43100</v>
      </c>
      <c r="P61" s="173" t="s">
        <v>177</v>
      </c>
      <c r="Q61" s="173" t="s">
        <v>180</v>
      </c>
      <c r="R61" s="198">
        <v>0.02</v>
      </c>
      <c r="S61" s="209"/>
      <c r="T61" s="198">
        <v>0.2</v>
      </c>
      <c r="U61" s="198"/>
      <c r="V61" s="198">
        <v>0.2</v>
      </c>
      <c r="W61" s="198"/>
      <c r="X61" s="209"/>
      <c r="Y61" s="198">
        <v>0.2</v>
      </c>
      <c r="Z61" s="198"/>
      <c r="AA61" s="209"/>
      <c r="AB61" s="198">
        <v>0.2</v>
      </c>
      <c r="AC61" s="198"/>
      <c r="AD61" s="209">
        <v>0.2</v>
      </c>
      <c r="AE61" s="106" t="s">
        <v>888</v>
      </c>
      <c r="AF61" s="209">
        <v>0</v>
      </c>
      <c r="AG61" s="209">
        <f>+'Mayo 2017'!AG61+'Junio 2017'!AF61+'Julio 2017'!AF61+'Agosto 2017'!AF61+'Septiembre 2017'!AF61</f>
        <v>0.60000000000000009</v>
      </c>
      <c r="AH61" s="213" t="s">
        <v>903</v>
      </c>
    </row>
    <row r="62" spans="2:34" ht="45" x14ac:dyDescent="0.25">
      <c r="B62" s="106" t="s">
        <v>64</v>
      </c>
      <c r="C62" s="106" t="s">
        <v>65</v>
      </c>
      <c r="D62" s="106" t="s">
        <v>66</v>
      </c>
      <c r="E62" s="106" t="s">
        <v>67</v>
      </c>
      <c r="F62" s="106" t="s">
        <v>68</v>
      </c>
      <c r="G62" s="106" t="s">
        <v>314</v>
      </c>
      <c r="H62" s="106" t="s">
        <v>81</v>
      </c>
      <c r="I62" s="106" t="s">
        <v>319</v>
      </c>
      <c r="J62" s="106" t="s">
        <v>181</v>
      </c>
      <c r="K62" s="173" t="s">
        <v>320</v>
      </c>
      <c r="L62" s="173" t="s">
        <v>408</v>
      </c>
      <c r="M62" s="106" t="s">
        <v>53</v>
      </c>
      <c r="N62" s="160">
        <v>42781</v>
      </c>
      <c r="O62" s="160">
        <v>43100</v>
      </c>
      <c r="P62" s="173" t="s">
        <v>177</v>
      </c>
      <c r="Q62" s="173" t="s">
        <v>180</v>
      </c>
      <c r="R62" s="198">
        <v>0.02</v>
      </c>
      <c r="S62" s="209"/>
      <c r="T62" s="198">
        <v>0.2</v>
      </c>
      <c r="U62" s="198"/>
      <c r="V62" s="198">
        <v>0.2</v>
      </c>
      <c r="W62" s="198"/>
      <c r="X62" s="209"/>
      <c r="Y62" s="198">
        <v>0.2</v>
      </c>
      <c r="Z62" s="198"/>
      <c r="AA62" s="209"/>
      <c r="AB62" s="198">
        <v>0.2</v>
      </c>
      <c r="AC62" s="198"/>
      <c r="AD62" s="209">
        <v>0.2</v>
      </c>
      <c r="AE62" s="106" t="s">
        <v>888</v>
      </c>
      <c r="AF62" s="209">
        <v>0</v>
      </c>
      <c r="AG62" s="209">
        <f>+'Mayo 2017'!AG62+'Junio 2017'!AF62+'Julio 2017'!AF62+'Agosto 2017'!AF62+'Septiembre 2017'!AF62</f>
        <v>0.60000000000000009</v>
      </c>
      <c r="AH62" s="213" t="s">
        <v>904</v>
      </c>
    </row>
    <row r="63" spans="2:34" ht="45" x14ac:dyDescent="0.25">
      <c r="B63" s="106" t="s">
        <v>64</v>
      </c>
      <c r="C63" s="106" t="s">
        <v>65</v>
      </c>
      <c r="D63" s="106" t="s">
        <v>66</v>
      </c>
      <c r="E63" s="106" t="s">
        <v>67</v>
      </c>
      <c r="F63" s="106" t="s">
        <v>74</v>
      </c>
      <c r="G63" s="106" t="s">
        <v>314</v>
      </c>
      <c r="H63" s="106" t="s">
        <v>81</v>
      </c>
      <c r="I63" s="106" t="s">
        <v>319</v>
      </c>
      <c r="J63" s="106" t="s">
        <v>182</v>
      </c>
      <c r="K63" s="173" t="s">
        <v>183</v>
      </c>
      <c r="L63" s="173" t="s">
        <v>409</v>
      </c>
      <c r="M63" s="106" t="s">
        <v>53</v>
      </c>
      <c r="N63" s="160">
        <v>42795</v>
      </c>
      <c r="O63" s="160">
        <v>42978</v>
      </c>
      <c r="P63" s="173" t="s">
        <v>71</v>
      </c>
      <c r="Q63" s="173" t="s">
        <v>180</v>
      </c>
      <c r="R63" s="198">
        <v>0.01</v>
      </c>
      <c r="S63" s="209"/>
      <c r="T63" s="198"/>
      <c r="U63" s="198">
        <v>0.2</v>
      </c>
      <c r="V63" s="198"/>
      <c r="W63" s="198">
        <v>0.3</v>
      </c>
      <c r="X63" s="209"/>
      <c r="Y63" s="198">
        <v>0.3</v>
      </c>
      <c r="Z63" s="198">
        <v>0.2</v>
      </c>
      <c r="AA63" s="209"/>
      <c r="AB63" s="198"/>
      <c r="AC63" s="198"/>
      <c r="AD63" s="209"/>
      <c r="AE63" s="106" t="s">
        <v>888</v>
      </c>
      <c r="AF63" s="209">
        <v>0</v>
      </c>
      <c r="AG63" s="209">
        <f>+'Mayo 2017'!AG63+'Junio 2017'!AF63+'Julio 2017'!AF63+'Agosto 2017'!AF63+'Septiembre 2017'!AF63</f>
        <v>0.8</v>
      </c>
      <c r="AH63" s="213" t="s">
        <v>905</v>
      </c>
    </row>
    <row r="64" spans="2:34" ht="90" x14ac:dyDescent="0.25">
      <c r="B64" s="106" t="s">
        <v>64</v>
      </c>
      <c r="C64" s="106" t="s">
        <v>65</v>
      </c>
      <c r="D64" s="106" t="s">
        <v>66</v>
      </c>
      <c r="E64" s="106" t="s">
        <v>67</v>
      </c>
      <c r="F64" s="106" t="s">
        <v>68</v>
      </c>
      <c r="G64" s="106" t="s">
        <v>314</v>
      </c>
      <c r="H64" s="106" t="s">
        <v>81</v>
      </c>
      <c r="I64" s="106" t="s">
        <v>321</v>
      </c>
      <c r="J64" s="106" t="s">
        <v>184</v>
      </c>
      <c r="K64" s="173" t="s">
        <v>185</v>
      </c>
      <c r="L64" s="173" t="s">
        <v>186</v>
      </c>
      <c r="M64" s="106" t="s">
        <v>53</v>
      </c>
      <c r="N64" s="160">
        <v>42857</v>
      </c>
      <c r="O64" s="160">
        <v>43100</v>
      </c>
      <c r="P64" s="173" t="s">
        <v>88</v>
      </c>
      <c r="Q64" s="173" t="s">
        <v>88</v>
      </c>
      <c r="R64" s="198">
        <v>0.01</v>
      </c>
      <c r="S64" s="209"/>
      <c r="T64" s="198"/>
      <c r="U64" s="198">
        <v>0.1</v>
      </c>
      <c r="V64" s="198">
        <v>0.1</v>
      </c>
      <c r="W64" s="198">
        <v>0.1</v>
      </c>
      <c r="X64" s="209">
        <v>0.1</v>
      </c>
      <c r="Y64" s="198">
        <v>0.1</v>
      </c>
      <c r="Z64" s="198">
        <v>0.1</v>
      </c>
      <c r="AA64" s="209">
        <v>0.1</v>
      </c>
      <c r="AB64" s="198">
        <v>0.1</v>
      </c>
      <c r="AC64" s="198">
        <v>0.1</v>
      </c>
      <c r="AD64" s="209">
        <v>0.1</v>
      </c>
      <c r="AE64" s="106" t="s">
        <v>888</v>
      </c>
      <c r="AF64" s="209">
        <v>0.1</v>
      </c>
      <c r="AG64" s="209">
        <f>+'Mayo 2017'!AG64+'Junio 2017'!AF64+'Julio 2017'!AF64+'Agosto 2017'!AF64+'Septiembre 2017'!AF64</f>
        <v>0.7</v>
      </c>
      <c r="AH64" s="214" t="s">
        <v>924</v>
      </c>
    </row>
    <row r="65" spans="2:34" ht="45" x14ac:dyDescent="0.25">
      <c r="B65" s="106" t="s">
        <v>64</v>
      </c>
      <c r="C65" s="106" t="s">
        <v>65</v>
      </c>
      <c r="D65" s="106" t="s">
        <v>66</v>
      </c>
      <c r="E65" s="106" t="s">
        <v>67</v>
      </c>
      <c r="F65" s="106" t="s">
        <v>68</v>
      </c>
      <c r="G65" s="106" t="s">
        <v>314</v>
      </c>
      <c r="H65" s="106" t="s">
        <v>81</v>
      </c>
      <c r="I65" s="106" t="s">
        <v>321</v>
      </c>
      <c r="J65" s="106" t="s">
        <v>184</v>
      </c>
      <c r="K65" s="173" t="s">
        <v>187</v>
      </c>
      <c r="L65" s="173" t="s">
        <v>188</v>
      </c>
      <c r="M65" s="106" t="s">
        <v>53</v>
      </c>
      <c r="N65" s="160">
        <v>42857</v>
      </c>
      <c r="O65" s="160">
        <v>43100</v>
      </c>
      <c r="P65" s="173" t="s">
        <v>189</v>
      </c>
      <c r="Q65" s="173" t="s">
        <v>88</v>
      </c>
      <c r="R65" s="198">
        <v>0.01</v>
      </c>
      <c r="S65" s="209"/>
      <c r="T65" s="198"/>
      <c r="U65" s="198"/>
      <c r="V65" s="198"/>
      <c r="W65" s="198">
        <v>0.05</v>
      </c>
      <c r="X65" s="209">
        <v>0.08</v>
      </c>
      <c r="Y65" s="198">
        <v>0.1</v>
      </c>
      <c r="Z65" s="198">
        <v>0.14299999999999999</v>
      </c>
      <c r="AA65" s="209">
        <v>0.14599999999999999</v>
      </c>
      <c r="AB65" s="198">
        <v>0.183</v>
      </c>
      <c r="AC65" s="198">
        <v>0.193</v>
      </c>
      <c r="AD65" s="209">
        <v>0.1</v>
      </c>
      <c r="AE65" s="106" t="s">
        <v>888</v>
      </c>
      <c r="AF65" s="209">
        <v>0.04</v>
      </c>
      <c r="AG65" s="209">
        <f>+'Mayo 2017'!AG65+'Junio 2017'!AF65+'Julio 2017'!AF65+'Agosto 2017'!AF65+'Septiembre 2017'!AF65</f>
        <v>0.54</v>
      </c>
      <c r="AH65" s="214" t="s">
        <v>906</v>
      </c>
    </row>
    <row r="66" spans="2:34" ht="45" x14ac:dyDescent="0.25">
      <c r="B66" s="106" t="s">
        <v>64</v>
      </c>
      <c r="C66" s="106" t="s">
        <v>65</v>
      </c>
      <c r="D66" s="106" t="s">
        <v>66</v>
      </c>
      <c r="E66" s="106" t="s">
        <v>67</v>
      </c>
      <c r="F66" s="106" t="s">
        <v>68</v>
      </c>
      <c r="G66" s="106" t="s">
        <v>314</v>
      </c>
      <c r="H66" s="106" t="s">
        <v>81</v>
      </c>
      <c r="I66" s="106" t="s">
        <v>321</v>
      </c>
      <c r="J66" s="106" t="s">
        <v>190</v>
      </c>
      <c r="K66" s="173" t="s">
        <v>191</v>
      </c>
      <c r="L66" s="173" t="s">
        <v>192</v>
      </c>
      <c r="M66" s="106" t="s">
        <v>53</v>
      </c>
      <c r="N66" s="160">
        <v>42795</v>
      </c>
      <c r="O66" s="160">
        <v>42978</v>
      </c>
      <c r="P66" s="173" t="s">
        <v>88</v>
      </c>
      <c r="Q66" s="173" t="s">
        <v>88</v>
      </c>
      <c r="R66" s="198">
        <v>0.01</v>
      </c>
      <c r="S66" s="209"/>
      <c r="T66" s="198"/>
      <c r="U66" s="198">
        <v>0.05</v>
      </c>
      <c r="V66" s="198">
        <v>0.19</v>
      </c>
      <c r="W66" s="198"/>
      <c r="X66" s="209">
        <v>0.19</v>
      </c>
      <c r="Y66" s="198">
        <v>0.19</v>
      </c>
      <c r="Z66" s="198">
        <v>0.19</v>
      </c>
      <c r="AA66" s="209"/>
      <c r="AB66" s="198"/>
      <c r="AC66" s="198"/>
      <c r="AD66" s="209"/>
      <c r="AE66" s="106" t="s">
        <v>888</v>
      </c>
      <c r="AF66" s="209">
        <v>0</v>
      </c>
      <c r="AG66" s="209">
        <f>+'Mayo 2017'!AG66+'Junio 2017'!AF66+'Julio 2017'!AF66+'Agosto 2017'!AF66+'Septiembre 2017'!AF66</f>
        <v>1</v>
      </c>
      <c r="AH66" s="215" t="s">
        <v>797</v>
      </c>
    </row>
    <row r="67" spans="2:34" ht="45" x14ac:dyDescent="0.25">
      <c r="B67" s="106" t="s">
        <v>64</v>
      </c>
      <c r="C67" s="106" t="s">
        <v>65</v>
      </c>
      <c r="D67" s="106" t="s">
        <v>66</v>
      </c>
      <c r="E67" s="106" t="s">
        <v>67</v>
      </c>
      <c r="F67" s="106" t="s">
        <v>72</v>
      </c>
      <c r="G67" s="106" t="s">
        <v>314</v>
      </c>
      <c r="H67" s="106" t="s">
        <v>81</v>
      </c>
      <c r="I67" s="106" t="s">
        <v>316</v>
      </c>
      <c r="J67" s="106" t="s">
        <v>193</v>
      </c>
      <c r="K67" s="173" t="s">
        <v>194</v>
      </c>
      <c r="L67" s="173" t="s">
        <v>195</v>
      </c>
      <c r="M67" s="106" t="s">
        <v>53</v>
      </c>
      <c r="N67" s="160">
        <v>42758</v>
      </c>
      <c r="O67" s="160">
        <v>42825</v>
      </c>
      <c r="P67" s="173" t="s">
        <v>177</v>
      </c>
      <c r="Q67" s="173" t="s">
        <v>88</v>
      </c>
      <c r="R67" s="198">
        <v>0.03</v>
      </c>
      <c r="S67" s="209">
        <v>0.15</v>
      </c>
      <c r="T67" s="198">
        <v>0.45</v>
      </c>
      <c r="U67" s="198">
        <v>0.4</v>
      </c>
      <c r="V67" s="198"/>
      <c r="W67" s="198"/>
      <c r="X67" s="209"/>
      <c r="Y67" s="198"/>
      <c r="Z67" s="198"/>
      <c r="AA67" s="209"/>
      <c r="AB67" s="198"/>
      <c r="AC67" s="198"/>
      <c r="AD67" s="209"/>
      <c r="AE67" s="106" t="s">
        <v>888</v>
      </c>
      <c r="AF67" s="209">
        <v>0</v>
      </c>
      <c r="AG67" s="209">
        <f>+'Mayo 2017'!AG67+'Junio 2017'!AF67+'Julio 2017'!AF67+'Agosto 2017'!AF67+'Septiembre 2017'!AF67</f>
        <v>1</v>
      </c>
      <c r="AH67" s="216" t="s">
        <v>925</v>
      </c>
    </row>
    <row r="68" spans="2:34" ht="45" x14ac:dyDescent="0.25">
      <c r="B68" s="106" t="s">
        <v>64</v>
      </c>
      <c r="C68" s="106" t="s">
        <v>65</v>
      </c>
      <c r="D68" s="106" t="s">
        <v>66</v>
      </c>
      <c r="E68" s="106" t="s">
        <v>67</v>
      </c>
      <c r="F68" s="106" t="s">
        <v>72</v>
      </c>
      <c r="G68" s="106" t="s">
        <v>314</v>
      </c>
      <c r="H68" s="106" t="s">
        <v>81</v>
      </c>
      <c r="I68" s="106" t="s">
        <v>316</v>
      </c>
      <c r="J68" s="106" t="s">
        <v>196</v>
      </c>
      <c r="K68" s="173" t="s">
        <v>197</v>
      </c>
      <c r="L68" s="173" t="s">
        <v>198</v>
      </c>
      <c r="M68" s="106" t="s">
        <v>53</v>
      </c>
      <c r="N68" s="160">
        <v>42826</v>
      </c>
      <c r="O68" s="160">
        <v>43100</v>
      </c>
      <c r="P68" s="173" t="s">
        <v>199</v>
      </c>
      <c r="Q68" s="173" t="s">
        <v>88</v>
      </c>
      <c r="R68" s="198">
        <v>0.03</v>
      </c>
      <c r="S68" s="209"/>
      <c r="T68" s="198"/>
      <c r="U68" s="198"/>
      <c r="V68" s="198">
        <v>0.05</v>
      </c>
      <c r="W68" s="198">
        <v>0.08</v>
      </c>
      <c r="X68" s="209">
        <v>0.12</v>
      </c>
      <c r="Y68" s="198">
        <v>0.12</v>
      </c>
      <c r="Z68" s="198">
        <v>0.12</v>
      </c>
      <c r="AA68" s="209">
        <v>0.12</v>
      </c>
      <c r="AB68" s="198">
        <v>0.13</v>
      </c>
      <c r="AC68" s="198">
        <v>0.14000000000000001</v>
      </c>
      <c r="AD68" s="209">
        <v>0.12</v>
      </c>
      <c r="AE68" s="106" t="s">
        <v>888</v>
      </c>
      <c r="AF68" s="209">
        <v>0.12</v>
      </c>
      <c r="AG68" s="209">
        <f>+'Mayo 2017'!AG68+'Junio 2017'!AF68+'Julio 2017'!AF68+'Agosto 2017'!AF68+'Septiembre 2017'!AF68</f>
        <v>0.61</v>
      </c>
      <c r="AH68" s="213" t="s">
        <v>907</v>
      </c>
    </row>
    <row r="69" spans="2:34" ht="45" x14ac:dyDescent="0.25">
      <c r="B69" s="106" t="s">
        <v>64</v>
      </c>
      <c r="C69" s="106" t="s">
        <v>65</v>
      </c>
      <c r="D69" s="106" t="s">
        <v>66</v>
      </c>
      <c r="E69" s="106" t="s">
        <v>67</v>
      </c>
      <c r="F69" s="106" t="s">
        <v>68</v>
      </c>
      <c r="G69" s="106" t="s">
        <v>314</v>
      </c>
      <c r="H69" s="106" t="s">
        <v>81</v>
      </c>
      <c r="I69" s="106" t="s">
        <v>316</v>
      </c>
      <c r="J69" s="106" t="s">
        <v>196</v>
      </c>
      <c r="K69" s="173" t="s">
        <v>708</v>
      </c>
      <c r="L69" s="173" t="s">
        <v>201</v>
      </c>
      <c r="M69" s="106" t="s">
        <v>53</v>
      </c>
      <c r="N69" s="160">
        <v>42795</v>
      </c>
      <c r="O69" s="160">
        <v>43069</v>
      </c>
      <c r="P69" s="173" t="s">
        <v>88</v>
      </c>
      <c r="Q69" s="173"/>
      <c r="R69" s="198">
        <v>0.01</v>
      </c>
      <c r="S69" s="209"/>
      <c r="T69" s="198"/>
      <c r="U69" s="198">
        <v>0.05</v>
      </c>
      <c r="V69" s="198">
        <v>0.06</v>
      </c>
      <c r="W69" s="198">
        <v>0.08</v>
      </c>
      <c r="X69" s="209">
        <v>0.12</v>
      </c>
      <c r="Y69" s="198"/>
      <c r="Z69" s="198">
        <v>0.12</v>
      </c>
      <c r="AA69" s="209">
        <v>0.15</v>
      </c>
      <c r="AB69" s="198">
        <v>0.17</v>
      </c>
      <c r="AC69" s="198">
        <v>0.25</v>
      </c>
      <c r="AD69" s="209"/>
      <c r="AE69" s="106" t="s">
        <v>888</v>
      </c>
      <c r="AF69" s="209">
        <v>0.15</v>
      </c>
      <c r="AG69" s="209">
        <f>+'Mayo 2017'!AG69+'Junio 2017'!AF69+'Julio 2017'!AF69+'Agosto 2017'!AF69+'Septiembre 2017'!AF69</f>
        <v>0.57999999999999996</v>
      </c>
      <c r="AH69" s="213" t="s">
        <v>908</v>
      </c>
    </row>
    <row r="70" spans="2:34" ht="45" x14ac:dyDescent="0.25">
      <c r="B70" s="106" t="s">
        <v>64</v>
      </c>
      <c r="C70" s="106" t="s">
        <v>65</v>
      </c>
      <c r="D70" s="106" t="s">
        <v>66</v>
      </c>
      <c r="E70" s="106" t="s">
        <v>67</v>
      </c>
      <c r="F70" s="106" t="s">
        <v>74</v>
      </c>
      <c r="G70" s="106" t="s">
        <v>314</v>
      </c>
      <c r="H70" s="106" t="s">
        <v>81</v>
      </c>
      <c r="I70" s="106" t="s">
        <v>316</v>
      </c>
      <c r="J70" s="106" t="s">
        <v>202</v>
      </c>
      <c r="K70" s="173" t="s">
        <v>203</v>
      </c>
      <c r="L70" s="173" t="s">
        <v>204</v>
      </c>
      <c r="M70" s="106" t="s">
        <v>53</v>
      </c>
      <c r="N70" s="160">
        <v>42826</v>
      </c>
      <c r="O70" s="160">
        <v>43100</v>
      </c>
      <c r="P70" s="173" t="s">
        <v>189</v>
      </c>
      <c r="Q70" s="173" t="s">
        <v>88</v>
      </c>
      <c r="R70" s="198">
        <v>0.01</v>
      </c>
      <c r="S70" s="209"/>
      <c r="T70" s="198"/>
      <c r="U70" s="198"/>
      <c r="V70" s="198">
        <v>0.11</v>
      </c>
      <c r="W70" s="198">
        <v>0.11</v>
      </c>
      <c r="X70" s="209">
        <v>0.11</v>
      </c>
      <c r="Y70" s="198">
        <v>0.11</v>
      </c>
      <c r="Z70" s="198">
        <v>0.11</v>
      </c>
      <c r="AA70" s="209">
        <v>0.11</v>
      </c>
      <c r="AB70" s="198">
        <v>0.11</v>
      </c>
      <c r="AC70" s="198">
        <v>0.11</v>
      </c>
      <c r="AD70" s="209">
        <v>0.12</v>
      </c>
      <c r="AE70" s="106" t="s">
        <v>888</v>
      </c>
      <c r="AF70" s="209">
        <v>0.11</v>
      </c>
      <c r="AG70" s="209">
        <f>+'Mayo 2017'!AG70+'Junio 2017'!AF70+'Julio 2017'!AF70+'Agosto 2017'!AF70+'Septiembre 2017'!AF70</f>
        <v>0.66</v>
      </c>
      <c r="AH70" s="219" t="s">
        <v>926</v>
      </c>
    </row>
    <row r="71" spans="2:34" ht="45" x14ac:dyDescent="0.25">
      <c r="B71" s="106" t="s">
        <v>64</v>
      </c>
      <c r="C71" s="106" t="s">
        <v>65</v>
      </c>
      <c r="D71" s="106" t="s">
        <v>66</v>
      </c>
      <c r="E71" s="106" t="s">
        <v>67</v>
      </c>
      <c r="F71" s="106" t="s">
        <v>74</v>
      </c>
      <c r="G71" s="106" t="s">
        <v>314</v>
      </c>
      <c r="H71" s="106" t="s">
        <v>81</v>
      </c>
      <c r="I71" s="106" t="s">
        <v>316</v>
      </c>
      <c r="J71" s="106" t="s">
        <v>202</v>
      </c>
      <c r="K71" s="173" t="s">
        <v>205</v>
      </c>
      <c r="L71" s="173" t="s">
        <v>201</v>
      </c>
      <c r="M71" s="106" t="s">
        <v>53</v>
      </c>
      <c r="N71" s="160">
        <v>42826</v>
      </c>
      <c r="O71" s="160">
        <v>42916</v>
      </c>
      <c r="P71" s="173"/>
      <c r="Q71" s="173"/>
      <c r="R71" s="198">
        <v>0.03</v>
      </c>
      <c r="S71" s="209"/>
      <c r="T71" s="198"/>
      <c r="U71" s="198"/>
      <c r="V71" s="198">
        <v>0.3</v>
      </c>
      <c r="W71" s="198">
        <v>0.3</v>
      </c>
      <c r="X71" s="209">
        <v>0.4</v>
      </c>
      <c r="Y71" s="198"/>
      <c r="Z71" s="198"/>
      <c r="AA71" s="209"/>
      <c r="AB71" s="198"/>
      <c r="AC71" s="198"/>
      <c r="AD71" s="209"/>
      <c r="AE71" s="106" t="s">
        <v>888</v>
      </c>
      <c r="AF71" s="209">
        <v>0</v>
      </c>
      <c r="AG71" s="209">
        <f>+'Mayo 2017'!AG71+'Junio 2017'!AF71+'Julio 2017'!AF71+'Agosto 2017'!AF71+'Septiembre 2017'!AF71</f>
        <v>1</v>
      </c>
      <c r="AH71" s="215" t="s">
        <v>797</v>
      </c>
    </row>
    <row r="72" spans="2:34" ht="45" x14ac:dyDescent="0.25">
      <c r="B72" s="106" t="s">
        <v>64</v>
      </c>
      <c r="C72" s="106" t="s">
        <v>65</v>
      </c>
      <c r="D72" s="106" t="s">
        <v>66</v>
      </c>
      <c r="E72" s="106" t="s">
        <v>67</v>
      </c>
      <c r="F72" s="106" t="s">
        <v>74</v>
      </c>
      <c r="G72" s="106" t="s">
        <v>314</v>
      </c>
      <c r="H72" s="106" t="s">
        <v>81</v>
      </c>
      <c r="I72" s="106" t="s">
        <v>316</v>
      </c>
      <c r="J72" s="106" t="s">
        <v>202</v>
      </c>
      <c r="K72" s="173" t="s">
        <v>206</v>
      </c>
      <c r="L72" s="173" t="s">
        <v>207</v>
      </c>
      <c r="M72" s="106" t="s">
        <v>53</v>
      </c>
      <c r="N72" s="160">
        <v>42917</v>
      </c>
      <c r="O72" s="160">
        <v>43100</v>
      </c>
      <c r="P72" s="173"/>
      <c r="Q72" s="173"/>
      <c r="R72" s="198">
        <v>0.02</v>
      </c>
      <c r="S72" s="209"/>
      <c r="T72" s="198"/>
      <c r="U72" s="198"/>
      <c r="V72" s="198"/>
      <c r="W72" s="198"/>
      <c r="X72" s="209"/>
      <c r="Y72" s="198">
        <v>0.16</v>
      </c>
      <c r="Z72" s="198">
        <v>0.17</v>
      </c>
      <c r="AA72" s="209">
        <v>0.16</v>
      </c>
      <c r="AB72" s="198">
        <v>0.17</v>
      </c>
      <c r="AC72" s="198">
        <v>0.17</v>
      </c>
      <c r="AD72" s="209">
        <v>0.17</v>
      </c>
      <c r="AE72" s="106" t="s">
        <v>888</v>
      </c>
      <c r="AF72" s="209">
        <v>0</v>
      </c>
      <c r="AG72" s="209">
        <f>+'Mayo 2017'!AG72+'Junio 2017'!AF72+'Julio 2017'!AF72+'Agosto 2017'!AF72+'Septiembre 2017'!AF72</f>
        <v>1</v>
      </c>
      <c r="AH72" s="215" t="s">
        <v>859</v>
      </c>
    </row>
    <row r="73" spans="2:34" ht="67.5" x14ac:dyDescent="0.25">
      <c r="B73" s="106" t="s">
        <v>64</v>
      </c>
      <c r="C73" s="106" t="s">
        <v>65</v>
      </c>
      <c r="D73" s="106" t="s">
        <v>66</v>
      </c>
      <c r="E73" s="106" t="s">
        <v>67</v>
      </c>
      <c r="F73" s="106" t="s">
        <v>68</v>
      </c>
      <c r="G73" s="106" t="s">
        <v>314</v>
      </c>
      <c r="H73" s="106" t="s">
        <v>81</v>
      </c>
      <c r="I73" s="106" t="s">
        <v>316</v>
      </c>
      <c r="J73" s="106" t="s">
        <v>208</v>
      </c>
      <c r="K73" s="173" t="s">
        <v>211</v>
      </c>
      <c r="L73" s="173" t="s">
        <v>209</v>
      </c>
      <c r="M73" s="106" t="s">
        <v>53</v>
      </c>
      <c r="N73" s="160">
        <v>42736</v>
      </c>
      <c r="O73" s="160">
        <v>43099</v>
      </c>
      <c r="P73" s="173" t="s">
        <v>212</v>
      </c>
      <c r="Q73" s="173" t="s">
        <v>88</v>
      </c>
      <c r="R73" s="198">
        <v>0.02</v>
      </c>
      <c r="S73" s="209">
        <v>0.08</v>
      </c>
      <c r="T73" s="198">
        <v>0.08</v>
      </c>
      <c r="U73" s="198">
        <v>0.08</v>
      </c>
      <c r="V73" s="198">
        <v>0.09</v>
      </c>
      <c r="W73" s="198">
        <v>0.08</v>
      </c>
      <c r="X73" s="209">
        <v>0.08</v>
      </c>
      <c r="Y73" s="198">
        <v>0.08</v>
      </c>
      <c r="Z73" s="198">
        <v>0.09</v>
      </c>
      <c r="AA73" s="209">
        <v>0.08</v>
      </c>
      <c r="AB73" s="198">
        <v>0.09</v>
      </c>
      <c r="AC73" s="198">
        <v>0.08</v>
      </c>
      <c r="AD73" s="209">
        <v>0.09</v>
      </c>
      <c r="AE73" s="106" t="s">
        <v>888</v>
      </c>
      <c r="AF73" s="209">
        <v>0.01</v>
      </c>
      <c r="AG73" s="209">
        <f>+'Mayo 2017'!AG73+'Junio 2017'!AF73+'Julio 2017'!AF73+'Agosto 2017'!AF73+'Septiembre 2017'!AF73</f>
        <v>0.96</v>
      </c>
      <c r="AH73" s="213" t="s">
        <v>909</v>
      </c>
    </row>
    <row r="74" spans="2:34" ht="45" x14ac:dyDescent="0.25">
      <c r="B74" s="106" t="s">
        <v>64</v>
      </c>
      <c r="C74" s="106" t="s">
        <v>65</v>
      </c>
      <c r="D74" s="106" t="s">
        <v>66</v>
      </c>
      <c r="E74" s="106" t="s">
        <v>67</v>
      </c>
      <c r="F74" s="106" t="s">
        <v>68</v>
      </c>
      <c r="G74" s="106" t="s">
        <v>314</v>
      </c>
      <c r="H74" s="106" t="s">
        <v>81</v>
      </c>
      <c r="I74" s="106" t="s">
        <v>316</v>
      </c>
      <c r="J74" s="106" t="s">
        <v>208</v>
      </c>
      <c r="K74" s="173" t="s">
        <v>210</v>
      </c>
      <c r="L74" s="173"/>
      <c r="M74" s="106" t="s">
        <v>53</v>
      </c>
      <c r="N74" s="160">
        <v>42736</v>
      </c>
      <c r="O74" s="160">
        <v>42916</v>
      </c>
      <c r="P74" s="173" t="s">
        <v>177</v>
      </c>
      <c r="Q74" s="173"/>
      <c r="R74" s="198">
        <v>0.02</v>
      </c>
      <c r="S74" s="209">
        <v>0.17</v>
      </c>
      <c r="T74" s="198">
        <v>0.16</v>
      </c>
      <c r="U74" s="198">
        <v>0.17</v>
      </c>
      <c r="V74" s="198">
        <v>0.17</v>
      </c>
      <c r="W74" s="198">
        <v>0.16</v>
      </c>
      <c r="X74" s="209">
        <v>0.17</v>
      </c>
      <c r="Y74" s="198"/>
      <c r="Z74" s="198"/>
      <c r="AA74" s="209"/>
      <c r="AB74" s="198"/>
      <c r="AC74" s="198"/>
      <c r="AD74" s="209"/>
      <c r="AE74" s="106" t="s">
        <v>888</v>
      </c>
      <c r="AF74" s="209">
        <v>0</v>
      </c>
      <c r="AG74" s="209">
        <f>+'Mayo 2017'!AG74+'Junio 2017'!AF74+'Julio 2017'!AF74+'Agosto 2017'!AF74+'Septiembre 2017'!AF74</f>
        <v>1</v>
      </c>
      <c r="AH74" s="215" t="s">
        <v>797</v>
      </c>
    </row>
    <row r="75" spans="2:34" ht="326.25" x14ac:dyDescent="0.2">
      <c r="B75" s="106" t="s">
        <v>64</v>
      </c>
      <c r="C75" s="106" t="s">
        <v>65</v>
      </c>
      <c r="D75" s="106" t="s">
        <v>66</v>
      </c>
      <c r="E75" s="106" t="s">
        <v>67</v>
      </c>
      <c r="F75" s="106" t="s">
        <v>68</v>
      </c>
      <c r="G75" s="106" t="s">
        <v>314</v>
      </c>
      <c r="H75" s="106" t="s">
        <v>81</v>
      </c>
      <c r="I75" s="106" t="s">
        <v>678</v>
      </c>
      <c r="J75" s="120" t="s">
        <v>433</v>
      </c>
      <c r="K75" s="173" t="s">
        <v>341</v>
      </c>
      <c r="L75" s="173" t="s">
        <v>342</v>
      </c>
      <c r="M75" s="106" t="s">
        <v>45</v>
      </c>
      <c r="N75" s="160" t="s">
        <v>343</v>
      </c>
      <c r="O75" s="160" t="s">
        <v>344</v>
      </c>
      <c r="P75" s="173" t="s">
        <v>345</v>
      </c>
      <c r="Q75" s="173" t="s">
        <v>478</v>
      </c>
      <c r="R75" s="198">
        <v>0.03</v>
      </c>
      <c r="S75" s="209"/>
      <c r="T75" s="198"/>
      <c r="U75" s="198"/>
      <c r="V75" s="198">
        <v>0.2</v>
      </c>
      <c r="W75" s="198"/>
      <c r="X75" s="209"/>
      <c r="Y75" s="198">
        <v>0.2</v>
      </c>
      <c r="Z75" s="198"/>
      <c r="AA75" s="209"/>
      <c r="AB75" s="198"/>
      <c r="AC75" s="198"/>
      <c r="AD75" s="209">
        <v>0.6</v>
      </c>
      <c r="AE75" s="106" t="s">
        <v>888</v>
      </c>
      <c r="AF75" s="209">
        <v>0.15</v>
      </c>
      <c r="AG75" s="209">
        <f>+'Mayo 2017'!AG75+'Junio 2017'!AF75+'Julio 2017'!AF75+'Agosto 2017'!AF75+'Septiembre 2017'!AF75</f>
        <v>0.75</v>
      </c>
      <c r="AH75" s="137" t="s">
        <v>927</v>
      </c>
    </row>
    <row r="76" spans="2:34" ht="168.75" x14ac:dyDescent="0.25">
      <c r="B76" s="106" t="s">
        <v>64</v>
      </c>
      <c r="C76" s="106" t="s">
        <v>65</v>
      </c>
      <c r="D76" s="106" t="s">
        <v>66</v>
      </c>
      <c r="E76" s="106" t="s">
        <v>67</v>
      </c>
      <c r="F76" s="106" t="s">
        <v>68</v>
      </c>
      <c r="G76" s="106" t="s">
        <v>314</v>
      </c>
      <c r="H76" s="106" t="s">
        <v>81</v>
      </c>
      <c r="I76" s="106" t="s">
        <v>678</v>
      </c>
      <c r="J76" s="294" t="s">
        <v>348</v>
      </c>
      <c r="K76" s="173" t="s">
        <v>349</v>
      </c>
      <c r="L76" s="173" t="s">
        <v>350</v>
      </c>
      <c r="M76" s="106" t="s">
        <v>45</v>
      </c>
      <c r="N76" s="160">
        <v>42801</v>
      </c>
      <c r="O76" s="160">
        <v>43100</v>
      </c>
      <c r="P76" s="173" t="s">
        <v>177</v>
      </c>
      <c r="Q76" s="173" t="s">
        <v>88</v>
      </c>
      <c r="R76" s="198">
        <v>0.03</v>
      </c>
      <c r="S76" s="209"/>
      <c r="T76" s="198"/>
      <c r="U76" s="198">
        <v>0.1</v>
      </c>
      <c r="V76" s="198">
        <v>0.1</v>
      </c>
      <c r="W76" s="198">
        <v>0.1</v>
      </c>
      <c r="X76" s="209">
        <v>0.1</v>
      </c>
      <c r="Y76" s="198">
        <v>0.1</v>
      </c>
      <c r="Z76" s="198">
        <v>0.1</v>
      </c>
      <c r="AA76" s="209">
        <v>0.1</v>
      </c>
      <c r="AB76" s="198">
        <v>0.1</v>
      </c>
      <c r="AC76" s="198">
        <v>0.1</v>
      </c>
      <c r="AD76" s="209">
        <v>0.1</v>
      </c>
      <c r="AE76" s="106" t="s">
        <v>888</v>
      </c>
      <c r="AF76" s="209">
        <v>0.1</v>
      </c>
      <c r="AG76" s="209">
        <f>+'Mayo 2017'!AG76+'Junio 2017'!AF76+'Julio 2017'!AF76+'Agosto 2017'!AF76+'Septiembre 2017'!AF76</f>
        <v>0.75</v>
      </c>
      <c r="AH76" s="137" t="s">
        <v>928</v>
      </c>
    </row>
    <row r="77" spans="2:34" ht="90" x14ac:dyDescent="0.25">
      <c r="B77" s="106" t="s">
        <v>64</v>
      </c>
      <c r="C77" s="106" t="s">
        <v>65</v>
      </c>
      <c r="D77" s="106" t="s">
        <v>66</v>
      </c>
      <c r="E77" s="106" t="s">
        <v>67</v>
      </c>
      <c r="F77" s="106" t="s">
        <v>68</v>
      </c>
      <c r="G77" s="106" t="s">
        <v>314</v>
      </c>
      <c r="H77" s="106" t="s">
        <v>81</v>
      </c>
      <c r="I77" s="106" t="s">
        <v>678</v>
      </c>
      <c r="J77" s="295"/>
      <c r="K77" s="173" t="s">
        <v>121</v>
      </c>
      <c r="L77" s="173" t="s">
        <v>352</v>
      </c>
      <c r="M77" s="106" t="s">
        <v>45</v>
      </c>
      <c r="N77" s="160">
        <v>42801</v>
      </c>
      <c r="O77" s="160">
        <v>43100</v>
      </c>
      <c r="P77" s="173" t="s">
        <v>177</v>
      </c>
      <c r="Q77" s="173" t="s">
        <v>88</v>
      </c>
      <c r="R77" s="198">
        <v>0.02</v>
      </c>
      <c r="S77" s="209"/>
      <c r="T77" s="198"/>
      <c r="U77" s="198"/>
      <c r="V77" s="198"/>
      <c r="W77" s="198"/>
      <c r="X77" s="209">
        <v>0.5</v>
      </c>
      <c r="Y77" s="198"/>
      <c r="Z77" s="198"/>
      <c r="AA77" s="209"/>
      <c r="AB77" s="198"/>
      <c r="AC77" s="198"/>
      <c r="AD77" s="209">
        <v>0.5</v>
      </c>
      <c r="AE77" s="106" t="s">
        <v>888</v>
      </c>
      <c r="AF77" s="209">
        <v>0.1</v>
      </c>
      <c r="AG77" s="209">
        <f>+'Mayo 2017'!AG77+'Junio 2017'!AF77+'Julio 2017'!AF77+'Agosto 2017'!AF77+'Septiembre 2017'!AF77</f>
        <v>0.9900000000000001</v>
      </c>
      <c r="AH77" s="137" t="s">
        <v>929</v>
      </c>
    </row>
    <row r="78" spans="2:34" ht="56.25" x14ac:dyDescent="0.25">
      <c r="B78" s="106" t="s">
        <v>64</v>
      </c>
      <c r="C78" s="106" t="s">
        <v>65</v>
      </c>
      <c r="D78" s="106" t="s">
        <v>66</v>
      </c>
      <c r="E78" s="106" t="s">
        <v>67</v>
      </c>
      <c r="F78" s="106" t="s">
        <v>68</v>
      </c>
      <c r="G78" s="106" t="s">
        <v>314</v>
      </c>
      <c r="H78" s="106" t="s">
        <v>81</v>
      </c>
      <c r="I78" s="106" t="s">
        <v>678</v>
      </c>
      <c r="J78" s="121" t="s">
        <v>123</v>
      </c>
      <c r="K78" s="173" t="s">
        <v>122</v>
      </c>
      <c r="L78" s="173"/>
      <c r="M78" s="106" t="s">
        <v>45</v>
      </c>
      <c r="N78" s="160">
        <v>42767</v>
      </c>
      <c r="O78" s="160">
        <v>43100</v>
      </c>
      <c r="P78" s="173" t="s">
        <v>354</v>
      </c>
      <c r="Q78" s="173" t="s">
        <v>355</v>
      </c>
      <c r="R78" s="198">
        <v>0.02</v>
      </c>
      <c r="S78" s="209"/>
      <c r="T78" s="198"/>
      <c r="U78" s="198"/>
      <c r="V78" s="198">
        <v>0.35</v>
      </c>
      <c r="W78" s="198"/>
      <c r="X78" s="209"/>
      <c r="Y78" s="198"/>
      <c r="Z78" s="198">
        <v>0.35</v>
      </c>
      <c r="AA78" s="209"/>
      <c r="AB78" s="198"/>
      <c r="AC78" s="198"/>
      <c r="AD78" s="209">
        <v>0.3</v>
      </c>
      <c r="AE78" s="106" t="s">
        <v>888</v>
      </c>
      <c r="AF78" s="209">
        <v>0.15</v>
      </c>
      <c r="AG78" s="209">
        <f>+'Mayo 2017'!AG78+'Junio 2017'!AF78+'Julio 2017'!AF78+'Agosto 2017'!AF78+'Septiembre 2017'!AF78</f>
        <v>0.92</v>
      </c>
      <c r="AH78" s="137" t="s">
        <v>930</v>
      </c>
    </row>
    <row r="79" spans="2:34" ht="90" x14ac:dyDescent="0.25">
      <c r="B79" s="106" t="s">
        <v>64</v>
      </c>
      <c r="C79" s="106" t="s">
        <v>65</v>
      </c>
      <c r="D79" s="106" t="s">
        <v>66</v>
      </c>
      <c r="E79" s="106" t="s">
        <v>67</v>
      </c>
      <c r="F79" s="106" t="s">
        <v>74</v>
      </c>
      <c r="G79" s="106" t="s">
        <v>313</v>
      </c>
      <c r="H79" s="106" t="s">
        <v>81</v>
      </c>
      <c r="I79" s="106" t="s">
        <v>318</v>
      </c>
      <c r="J79" s="294" t="s">
        <v>76</v>
      </c>
      <c r="K79" s="173" t="s">
        <v>77</v>
      </c>
      <c r="L79" s="173"/>
      <c r="M79" s="106" t="s">
        <v>71</v>
      </c>
      <c r="N79" s="160">
        <v>42767</v>
      </c>
      <c r="O79" s="160">
        <v>42978</v>
      </c>
      <c r="P79" s="173" t="s">
        <v>78</v>
      </c>
      <c r="Q79" s="173" t="s">
        <v>79</v>
      </c>
      <c r="R79" s="198">
        <v>0.02</v>
      </c>
      <c r="S79" s="209"/>
      <c r="T79" s="198">
        <v>0.15</v>
      </c>
      <c r="U79" s="198">
        <v>0.15</v>
      </c>
      <c r="V79" s="198">
        <v>0.15</v>
      </c>
      <c r="W79" s="198">
        <v>0.15</v>
      </c>
      <c r="X79" s="209">
        <v>0.2</v>
      </c>
      <c r="Y79" s="198">
        <v>0.1</v>
      </c>
      <c r="Z79" s="198">
        <v>0.1</v>
      </c>
      <c r="AA79" s="209"/>
      <c r="AB79" s="198"/>
      <c r="AC79" s="198"/>
      <c r="AD79" s="209"/>
      <c r="AE79" s="106" t="s">
        <v>888</v>
      </c>
      <c r="AF79" s="209">
        <v>0.03</v>
      </c>
      <c r="AG79" s="209">
        <f>+'Mayo 2017'!AG79+'Junio 2017'!AF79+'Julio 2017'!AF79+'Agosto 2017'!AF79+'Septiembre 2017'!AF79</f>
        <v>0.92999999999999994</v>
      </c>
      <c r="AH79" s="173" t="s">
        <v>900</v>
      </c>
    </row>
    <row r="80" spans="2:34" ht="45" x14ac:dyDescent="0.25">
      <c r="B80" s="106" t="s">
        <v>64</v>
      </c>
      <c r="C80" s="106" t="s">
        <v>65</v>
      </c>
      <c r="D80" s="106" t="s">
        <v>66</v>
      </c>
      <c r="E80" s="106" t="s">
        <v>67</v>
      </c>
      <c r="F80" s="106" t="s">
        <v>74</v>
      </c>
      <c r="G80" s="106" t="s">
        <v>313</v>
      </c>
      <c r="H80" s="106" t="s">
        <v>81</v>
      </c>
      <c r="I80" s="106" t="s">
        <v>318</v>
      </c>
      <c r="J80" s="295"/>
      <c r="K80" s="173" t="s">
        <v>80</v>
      </c>
      <c r="L80" s="173"/>
      <c r="M80" s="106" t="s">
        <v>71</v>
      </c>
      <c r="N80" s="160">
        <v>42795</v>
      </c>
      <c r="O80" s="160">
        <v>43008</v>
      </c>
      <c r="P80" s="173" t="s">
        <v>78</v>
      </c>
      <c r="Q80" s="173" t="s">
        <v>79</v>
      </c>
      <c r="R80" s="198">
        <v>0.02</v>
      </c>
      <c r="S80" s="209"/>
      <c r="T80" s="198"/>
      <c r="U80" s="198">
        <v>0.05</v>
      </c>
      <c r="V80" s="198">
        <v>0.1</v>
      </c>
      <c r="W80" s="198">
        <v>0.2</v>
      </c>
      <c r="X80" s="209">
        <v>0.3</v>
      </c>
      <c r="Y80" s="198">
        <v>0.2</v>
      </c>
      <c r="Z80" s="198">
        <v>0.1</v>
      </c>
      <c r="AA80" s="209">
        <v>0.05</v>
      </c>
      <c r="AB80" s="198"/>
      <c r="AC80" s="198"/>
      <c r="AD80" s="209"/>
      <c r="AE80" s="106" t="s">
        <v>888</v>
      </c>
      <c r="AF80" s="209">
        <v>0.2</v>
      </c>
      <c r="AG80" s="209">
        <f>+'Mayo 2017'!AG80+'Junio 2017'!AF80+'Julio 2017'!AF80+'Agosto 2017'!AF80+'Septiembre 2017'!AF80</f>
        <v>1</v>
      </c>
      <c r="AH80" s="173" t="s">
        <v>901</v>
      </c>
    </row>
    <row r="81" spans="2:34" ht="45" x14ac:dyDescent="0.25">
      <c r="B81" s="106" t="s">
        <v>64</v>
      </c>
      <c r="C81" s="106" t="s">
        <v>65</v>
      </c>
      <c r="D81" s="106" t="s">
        <v>66</v>
      </c>
      <c r="E81" s="106" t="s">
        <v>67</v>
      </c>
      <c r="F81" s="106" t="s">
        <v>74</v>
      </c>
      <c r="G81" s="106" t="s">
        <v>313</v>
      </c>
      <c r="H81" s="106" t="s">
        <v>81</v>
      </c>
      <c r="I81" s="106" t="s">
        <v>318</v>
      </c>
      <c r="J81" s="294" t="s">
        <v>81</v>
      </c>
      <c r="K81" s="173" t="s">
        <v>337</v>
      </c>
      <c r="L81" s="173"/>
      <c r="M81" s="106" t="s">
        <v>71</v>
      </c>
      <c r="N81" s="160">
        <v>42840</v>
      </c>
      <c r="O81" s="160">
        <v>43100</v>
      </c>
      <c r="P81" s="173" t="s">
        <v>87</v>
      </c>
      <c r="Q81" s="173" t="s">
        <v>88</v>
      </c>
      <c r="R81" s="198">
        <v>0.02</v>
      </c>
      <c r="S81" s="209"/>
      <c r="T81" s="198"/>
      <c r="U81" s="198"/>
      <c r="V81" s="198">
        <v>0.05</v>
      </c>
      <c r="W81" s="198">
        <v>0.05</v>
      </c>
      <c r="X81" s="209">
        <v>0.1</v>
      </c>
      <c r="Y81" s="198">
        <v>0.1</v>
      </c>
      <c r="Z81" s="198">
        <v>0.2</v>
      </c>
      <c r="AA81" s="209">
        <v>0.2</v>
      </c>
      <c r="AB81" s="198">
        <v>0.1</v>
      </c>
      <c r="AC81" s="198">
        <v>0.1</v>
      </c>
      <c r="AD81" s="209">
        <v>0.1</v>
      </c>
      <c r="AE81" s="106" t="s">
        <v>888</v>
      </c>
      <c r="AF81" s="209">
        <v>0</v>
      </c>
      <c r="AG81" s="209">
        <f>+'Mayo 2017'!AG81+'Junio 2017'!AF81+'Julio 2017'!AF81+'Agosto 2017'!AF81+'Septiembre 2017'!AF81</f>
        <v>0.32</v>
      </c>
      <c r="AH81" s="173" t="s">
        <v>890</v>
      </c>
    </row>
    <row r="82" spans="2:34" ht="123.75" x14ac:dyDescent="0.25">
      <c r="B82" s="106" t="s">
        <v>64</v>
      </c>
      <c r="C82" s="106" t="s">
        <v>65</v>
      </c>
      <c r="D82" s="106" t="s">
        <v>66</v>
      </c>
      <c r="E82" s="106" t="s">
        <v>67</v>
      </c>
      <c r="F82" s="106" t="s">
        <v>74</v>
      </c>
      <c r="G82" s="106" t="s">
        <v>313</v>
      </c>
      <c r="H82" s="106" t="s">
        <v>81</v>
      </c>
      <c r="I82" s="106" t="s">
        <v>316</v>
      </c>
      <c r="J82" s="296"/>
      <c r="K82" s="173" t="s">
        <v>82</v>
      </c>
      <c r="L82" s="173"/>
      <c r="M82" s="106" t="s">
        <v>71</v>
      </c>
      <c r="N82" s="160">
        <v>42781</v>
      </c>
      <c r="O82" s="160">
        <v>43069</v>
      </c>
      <c r="P82" s="173" t="s">
        <v>89</v>
      </c>
      <c r="Q82" s="173" t="s">
        <v>88</v>
      </c>
      <c r="R82" s="198">
        <v>0.03</v>
      </c>
      <c r="S82" s="209"/>
      <c r="T82" s="198">
        <v>0.05</v>
      </c>
      <c r="U82" s="198">
        <v>0.1</v>
      </c>
      <c r="V82" s="198">
        <v>0.15</v>
      </c>
      <c r="W82" s="198">
        <v>0.15</v>
      </c>
      <c r="X82" s="209">
        <v>0.1</v>
      </c>
      <c r="Y82" s="198">
        <v>0.2</v>
      </c>
      <c r="Z82" s="198">
        <v>0.1</v>
      </c>
      <c r="AA82" s="209">
        <v>0.1</v>
      </c>
      <c r="AB82" s="198">
        <v>0.05</v>
      </c>
      <c r="AC82" s="198"/>
      <c r="AD82" s="209"/>
      <c r="AE82" s="106" t="s">
        <v>888</v>
      </c>
      <c r="AF82" s="209">
        <v>0.3</v>
      </c>
      <c r="AG82" s="209">
        <f>+'Mayo 2017'!AG82+'Junio 2017'!AF82+'Julio 2017'!AF82+'Agosto 2017'!AF82+'Septiembre 2017'!AF82</f>
        <v>0.73</v>
      </c>
      <c r="AH82" s="173" t="s">
        <v>891</v>
      </c>
    </row>
    <row r="83" spans="2:34" ht="45" x14ac:dyDescent="0.25">
      <c r="B83" s="106" t="s">
        <v>64</v>
      </c>
      <c r="C83" s="106" t="s">
        <v>65</v>
      </c>
      <c r="D83" s="106" t="s">
        <v>66</v>
      </c>
      <c r="E83" s="106" t="s">
        <v>67</v>
      </c>
      <c r="F83" s="106" t="s">
        <v>74</v>
      </c>
      <c r="G83" s="106" t="s">
        <v>313</v>
      </c>
      <c r="H83" s="106" t="s">
        <v>81</v>
      </c>
      <c r="I83" s="106" t="s">
        <v>317</v>
      </c>
      <c r="J83" s="296"/>
      <c r="K83" s="173" t="s">
        <v>83</v>
      </c>
      <c r="L83" s="173"/>
      <c r="M83" s="106" t="s">
        <v>71</v>
      </c>
      <c r="N83" s="160">
        <v>42745</v>
      </c>
      <c r="O83" s="160">
        <v>42916</v>
      </c>
      <c r="P83" s="173" t="s">
        <v>89</v>
      </c>
      <c r="Q83" s="173" t="s">
        <v>88</v>
      </c>
      <c r="R83" s="198">
        <v>0.03</v>
      </c>
      <c r="S83" s="209">
        <v>0.2</v>
      </c>
      <c r="T83" s="198">
        <v>0.2</v>
      </c>
      <c r="U83" s="198">
        <v>0.15</v>
      </c>
      <c r="V83" s="198">
        <v>0.15</v>
      </c>
      <c r="W83" s="198">
        <v>0.2</v>
      </c>
      <c r="X83" s="209">
        <v>0.1</v>
      </c>
      <c r="Y83" s="198"/>
      <c r="Z83" s="198"/>
      <c r="AA83" s="209"/>
      <c r="AB83" s="198"/>
      <c r="AC83" s="198"/>
      <c r="AD83" s="209"/>
      <c r="AE83" s="106" t="s">
        <v>888</v>
      </c>
      <c r="AF83" s="209">
        <v>0</v>
      </c>
      <c r="AG83" s="209">
        <f>+'Mayo 2017'!AG83+'Junio 2017'!AF83+'Julio 2017'!AF83+'Agosto 2017'!AF83+'Septiembre 2017'!AF83</f>
        <v>0.7</v>
      </c>
      <c r="AH83" s="173"/>
    </row>
    <row r="84" spans="2:34" ht="45" x14ac:dyDescent="0.25">
      <c r="B84" s="106" t="s">
        <v>64</v>
      </c>
      <c r="C84" s="106" t="s">
        <v>65</v>
      </c>
      <c r="D84" s="106" t="s">
        <v>66</v>
      </c>
      <c r="E84" s="106" t="s">
        <v>67</v>
      </c>
      <c r="F84" s="106" t="s">
        <v>74</v>
      </c>
      <c r="G84" s="106" t="s">
        <v>313</v>
      </c>
      <c r="H84" s="106" t="s">
        <v>81</v>
      </c>
      <c r="I84" s="106" t="s">
        <v>319</v>
      </c>
      <c r="J84" s="296"/>
      <c r="K84" s="173" t="s">
        <v>85</v>
      </c>
      <c r="L84" s="173"/>
      <c r="M84" s="106" t="s">
        <v>71</v>
      </c>
      <c r="N84" s="160">
        <v>42746</v>
      </c>
      <c r="O84" s="160">
        <v>42809</v>
      </c>
      <c r="P84" s="173" t="s">
        <v>91</v>
      </c>
      <c r="Q84" s="173" t="s">
        <v>88</v>
      </c>
      <c r="R84" s="198">
        <v>0.03</v>
      </c>
      <c r="S84" s="209">
        <v>0.25</v>
      </c>
      <c r="T84" s="198">
        <v>0.6</v>
      </c>
      <c r="U84" s="198">
        <v>0.15</v>
      </c>
      <c r="V84" s="198"/>
      <c r="W84" s="198"/>
      <c r="X84" s="209"/>
      <c r="Y84" s="198"/>
      <c r="Z84" s="198"/>
      <c r="AA84" s="209"/>
      <c r="AB84" s="198"/>
      <c r="AC84" s="198"/>
      <c r="AD84" s="209"/>
      <c r="AE84" s="106" t="s">
        <v>888</v>
      </c>
      <c r="AF84" s="209">
        <v>0</v>
      </c>
      <c r="AG84" s="209">
        <f>+'Mayo 2017'!AG84+'Junio 2017'!AF84+'Julio 2017'!AF84+'Agosto 2017'!AF84+'Septiembre 2017'!AF84</f>
        <v>1</v>
      </c>
      <c r="AH84" s="173"/>
    </row>
    <row r="85" spans="2:34" ht="45" x14ac:dyDescent="0.25">
      <c r="B85" s="106" t="s">
        <v>64</v>
      </c>
      <c r="C85" s="106" t="s">
        <v>65</v>
      </c>
      <c r="D85" s="106" t="s">
        <v>66</v>
      </c>
      <c r="E85" s="106" t="s">
        <v>67</v>
      </c>
      <c r="F85" s="106" t="s">
        <v>74</v>
      </c>
      <c r="G85" s="106" t="s">
        <v>313</v>
      </c>
      <c r="H85" s="106" t="s">
        <v>81</v>
      </c>
      <c r="I85" s="106" t="s">
        <v>316</v>
      </c>
      <c r="J85" s="295"/>
      <c r="K85" s="173" t="s">
        <v>86</v>
      </c>
      <c r="L85" s="173"/>
      <c r="M85" s="106" t="s">
        <v>71</v>
      </c>
      <c r="N85" s="160">
        <v>42745</v>
      </c>
      <c r="O85" s="160">
        <v>43100</v>
      </c>
      <c r="P85" s="173" t="s">
        <v>92</v>
      </c>
      <c r="Q85" s="173" t="s">
        <v>93</v>
      </c>
      <c r="R85" s="198">
        <v>0.03</v>
      </c>
      <c r="S85" s="209">
        <v>0.05</v>
      </c>
      <c r="T85" s="198">
        <v>0.1</v>
      </c>
      <c r="U85" s="198">
        <v>0.1</v>
      </c>
      <c r="V85" s="198">
        <v>0.1</v>
      </c>
      <c r="W85" s="198">
        <v>0.1</v>
      </c>
      <c r="X85" s="209">
        <v>0.2</v>
      </c>
      <c r="Y85" s="198">
        <v>0.1</v>
      </c>
      <c r="Z85" s="198">
        <v>0.1</v>
      </c>
      <c r="AA85" s="209">
        <v>0.05</v>
      </c>
      <c r="AB85" s="198">
        <v>0.05</v>
      </c>
      <c r="AC85" s="198">
        <v>0.05</v>
      </c>
      <c r="AD85" s="209"/>
      <c r="AE85" s="106" t="s">
        <v>888</v>
      </c>
      <c r="AF85" s="209">
        <v>0.03</v>
      </c>
      <c r="AG85" s="209">
        <f>+'Mayo 2017'!AG85+'Junio 2017'!AF85+'Julio 2017'!AF85+'Agosto 2017'!AF85+'Septiembre 2017'!AF85</f>
        <v>0.31000000000000005</v>
      </c>
      <c r="AH85" s="173" t="s">
        <v>947</v>
      </c>
    </row>
    <row r="86" spans="2:34" ht="78.75" x14ac:dyDescent="0.25">
      <c r="B86" s="106" t="s">
        <v>64</v>
      </c>
      <c r="C86" s="106" t="s">
        <v>65</v>
      </c>
      <c r="D86" s="106" t="s">
        <v>66</v>
      </c>
      <c r="E86" s="106" t="s">
        <v>67</v>
      </c>
      <c r="F86" s="106" t="s">
        <v>68</v>
      </c>
      <c r="G86" s="106" t="s">
        <v>313</v>
      </c>
      <c r="H86" s="106" t="s">
        <v>81</v>
      </c>
      <c r="I86" s="106" t="s">
        <v>318</v>
      </c>
      <c r="J86" s="106" t="s">
        <v>124</v>
      </c>
      <c r="K86" s="173" t="s">
        <v>327</v>
      </c>
      <c r="L86" s="173" t="s">
        <v>130</v>
      </c>
      <c r="M86" s="173" t="s">
        <v>73</v>
      </c>
      <c r="N86" s="160">
        <v>42856</v>
      </c>
      <c r="O86" s="160">
        <v>43100</v>
      </c>
      <c r="P86" s="173" t="s">
        <v>128</v>
      </c>
      <c r="Q86" s="106" t="s">
        <v>88</v>
      </c>
      <c r="R86" s="198">
        <v>0</v>
      </c>
      <c r="S86" s="209"/>
      <c r="T86" s="209"/>
      <c r="U86" s="209"/>
      <c r="V86" s="209"/>
      <c r="W86" s="209">
        <v>0.25</v>
      </c>
      <c r="X86" s="209"/>
      <c r="Y86" s="209"/>
      <c r="Z86" s="209">
        <v>0.25</v>
      </c>
      <c r="AA86" s="209">
        <v>0.25</v>
      </c>
      <c r="AB86" s="209"/>
      <c r="AC86" s="209"/>
      <c r="AD86" s="209">
        <v>0.25</v>
      </c>
      <c r="AE86" s="106" t="s">
        <v>888</v>
      </c>
      <c r="AF86" s="209">
        <v>0.4</v>
      </c>
      <c r="AG86" s="209">
        <f>+'Mayo 2017'!AG86+'Junio 2017'!AF86+'Julio 2017'!AF86+'Agosto 2017'!AF86+'Septiembre 2017'!AF86</f>
        <v>0.75</v>
      </c>
      <c r="AH86" s="173" t="s">
        <v>931</v>
      </c>
    </row>
    <row r="87" spans="2:34" ht="78.75" x14ac:dyDescent="0.25">
      <c r="B87" s="106" t="s">
        <v>64</v>
      </c>
      <c r="C87" s="106" t="s">
        <v>65</v>
      </c>
      <c r="D87" s="106" t="s">
        <v>66</v>
      </c>
      <c r="E87" s="106" t="s">
        <v>67</v>
      </c>
      <c r="F87" s="106" t="s">
        <v>68</v>
      </c>
      <c r="G87" s="106" t="s">
        <v>313</v>
      </c>
      <c r="H87" s="106" t="s">
        <v>81</v>
      </c>
      <c r="I87" s="106" t="s">
        <v>318</v>
      </c>
      <c r="J87" s="106" t="s">
        <v>125</v>
      </c>
      <c r="K87" s="173" t="s">
        <v>330</v>
      </c>
      <c r="L87" s="173" t="s">
        <v>131</v>
      </c>
      <c r="M87" s="173" t="s">
        <v>331</v>
      </c>
      <c r="N87" s="160">
        <v>42856</v>
      </c>
      <c r="O87" s="160">
        <v>43100</v>
      </c>
      <c r="P87" s="173" t="s">
        <v>332</v>
      </c>
      <c r="Q87" s="106" t="s">
        <v>88</v>
      </c>
      <c r="R87" s="198">
        <v>0</v>
      </c>
      <c r="S87" s="209">
        <v>0.08</v>
      </c>
      <c r="T87" s="209">
        <v>0.08</v>
      </c>
      <c r="U87" s="209">
        <v>0.08</v>
      </c>
      <c r="V87" s="209">
        <v>0.08</v>
      </c>
      <c r="W87" s="209">
        <v>0.08</v>
      </c>
      <c r="X87" s="209">
        <v>0.08</v>
      </c>
      <c r="Y87" s="209">
        <v>0.08</v>
      </c>
      <c r="Z87" s="209">
        <v>0.08</v>
      </c>
      <c r="AA87" s="209">
        <v>0.08</v>
      </c>
      <c r="AB87" s="209">
        <v>0.08</v>
      </c>
      <c r="AC87" s="209">
        <v>0.1</v>
      </c>
      <c r="AD87" s="209">
        <v>0.1</v>
      </c>
      <c r="AE87" s="106" t="s">
        <v>888</v>
      </c>
      <c r="AF87" s="209">
        <v>0.08</v>
      </c>
      <c r="AG87" s="209">
        <f>+'Mayo 2017'!AG87+'Junio 2017'!AF87+'Julio 2017'!AF87+'Agosto 2017'!AF87+'Septiembre 2017'!AF87</f>
        <v>0.72</v>
      </c>
      <c r="AH87" s="173" t="s">
        <v>892</v>
      </c>
    </row>
    <row r="88" spans="2:34" ht="56.25" x14ac:dyDescent="0.25">
      <c r="B88" s="106" t="s">
        <v>64</v>
      </c>
      <c r="C88" s="106" t="s">
        <v>65</v>
      </c>
      <c r="D88" s="106" t="s">
        <v>66</v>
      </c>
      <c r="E88" s="106" t="s">
        <v>67</v>
      </c>
      <c r="F88" s="106" t="s">
        <v>74</v>
      </c>
      <c r="G88" s="106" t="s">
        <v>313</v>
      </c>
      <c r="H88" s="106" t="s">
        <v>81</v>
      </c>
      <c r="I88" s="106" t="s">
        <v>318</v>
      </c>
      <c r="J88" s="106" t="s">
        <v>126</v>
      </c>
      <c r="K88" s="173" t="s">
        <v>334</v>
      </c>
      <c r="L88" s="173" t="s">
        <v>132</v>
      </c>
      <c r="M88" s="173" t="s">
        <v>73</v>
      </c>
      <c r="N88" s="160">
        <v>42552</v>
      </c>
      <c r="O88" s="160">
        <v>42735</v>
      </c>
      <c r="P88" s="173" t="s">
        <v>332</v>
      </c>
      <c r="Q88" s="106" t="s">
        <v>88</v>
      </c>
      <c r="R88" s="198">
        <v>0.02</v>
      </c>
      <c r="S88" s="209"/>
      <c r="T88" s="209"/>
      <c r="U88" s="209">
        <v>0.25</v>
      </c>
      <c r="V88" s="209"/>
      <c r="W88" s="209"/>
      <c r="X88" s="209">
        <v>0.25</v>
      </c>
      <c r="Y88" s="209"/>
      <c r="Z88" s="209"/>
      <c r="AA88" s="209">
        <v>0.25</v>
      </c>
      <c r="AB88" s="209"/>
      <c r="AC88" s="209"/>
      <c r="AD88" s="209">
        <v>0.25</v>
      </c>
      <c r="AE88" s="106" t="s">
        <v>888</v>
      </c>
      <c r="AF88" s="209">
        <v>0.25</v>
      </c>
      <c r="AG88" s="209">
        <f>+'Mayo 2017'!AG88+'Junio 2017'!AF88+'Julio 2017'!AF88+'Agosto 2017'!AF88+'Septiembre 2017'!AF88</f>
        <v>0.75</v>
      </c>
      <c r="AH88" s="173" t="s">
        <v>893</v>
      </c>
    </row>
    <row r="89" spans="2:34" ht="56.25" x14ac:dyDescent="0.25">
      <c r="B89" s="106" t="s">
        <v>64</v>
      </c>
      <c r="C89" s="106" t="s">
        <v>65</v>
      </c>
      <c r="D89" s="106" t="s">
        <v>66</v>
      </c>
      <c r="E89" s="106" t="s">
        <v>67</v>
      </c>
      <c r="F89" s="106" t="s">
        <v>68</v>
      </c>
      <c r="G89" s="106" t="s">
        <v>313</v>
      </c>
      <c r="H89" s="106" t="s">
        <v>81</v>
      </c>
      <c r="I89" s="106" t="s">
        <v>318</v>
      </c>
      <c r="J89" s="106" t="s">
        <v>127</v>
      </c>
      <c r="K89" s="173" t="s">
        <v>335</v>
      </c>
      <c r="L89" s="173" t="s">
        <v>133</v>
      </c>
      <c r="M89" s="173" t="s">
        <v>73</v>
      </c>
      <c r="N89" s="160">
        <v>42552</v>
      </c>
      <c r="O89" s="160">
        <v>42735</v>
      </c>
      <c r="P89" s="173" t="s">
        <v>332</v>
      </c>
      <c r="Q89" s="106" t="s">
        <v>129</v>
      </c>
      <c r="R89" s="198">
        <v>0</v>
      </c>
      <c r="S89" s="209">
        <v>0.08</v>
      </c>
      <c r="T89" s="209">
        <v>0.08</v>
      </c>
      <c r="U89" s="209">
        <v>0.08</v>
      </c>
      <c r="V89" s="209">
        <v>0.08</v>
      </c>
      <c r="W89" s="209">
        <v>0.08</v>
      </c>
      <c r="X89" s="209">
        <v>0.08</v>
      </c>
      <c r="Y89" s="209">
        <v>0.08</v>
      </c>
      <c r="Z89" s="209">
        <v>0.08</v>
      </c>
      <c r="AA89" s="209">
        <v>0.08</v>
      </c>
      <c r="AB89" s="209">
        <v>0.08</v>
      </c>
      <c r="AC89" s="209">
        <v>0.1</v>
      </c>
      <c r="AD89" s="209">
        <v>0.1</v>
      </c>
      <c r="AE89" s="106" t="s">
        <v>888</v>
      </c>
      <c r="AF89" s="209">
        <v>0.08</v>
      </c>
      <c r="AG89" s="209">
        <f>+'Mayo 2017'!AG89+'Junio 2017'!AF89+'Julio 2017'!AF89+'Agosto 2017'!AF89+'Septiembre 2017'!AF89</f>
        <v>0.72</v>
      </c>
      <c r="AH89" s="173" t="s">
        <v>932</v>
      </c>
    </row>
    <row r="90" spans="2:34" x14ac:dyDescent="0.25">
      <c r="AF90" s="210"/>
      <c r="AG90" s="210"/>
    </row>
    <row r="91" spans="2:34" x14ac:dyDescent="0.25">
      <c r="AF91" s="210"/>
      <c r="AG91" s="210"/>
    </row>
    <row r="99" spans="20:20" x14ac:dyDescent="0.25">
      <c r="T99" s="218"/>
    </row>
  </sheetData>
  <mergeCells count="9">
    <mergeCell ref="J76:J77"/>
    <mergeCell ref="J79:J80"/>
    <mergeCell ref="J81:J85"/>
    <mergeCell ref="J30:J31"/>
    <mergeCell ref="J32:J33"/>
    <mergeCell ref="J34:J35"/>
    <mergeCell ref="J36:J38"/>
    <mergeCell ref="J43:J49"/>
    <mergeCell ref="J50:J5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2017</vt:lpstr>
      <vt:lpstr>Febrero 2017</vt:lpstr>
      <vt:lpstr>Marzo 2017</vt:lpstr>
      <vt:lpstr>Abril 2017</vt:lpstr>
      <vt:lpstr>Mayo 2017</vt:lpstr>
      <vt:lpstr>Junio 2017</vt:lpstr>
      <vt:lpstr>Julio 2017</vt:lpstr>
      <vt:lpstr>Agosto 2017</vt:lpstr>
      <vt:lpstr>Septiembre 2017</vt:lpstr>
      <vt:lpstr>Octubre 2017</vt:lpstr>
      <vt:lpstr>Noviembre 2017</vt:lpstr>
      <vt:lpstr>Diciembre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lbarrios</dc:creator>
  <cp:lastModifiedBy>Jazmin Karime Florez Vergel</cp:lastModifiedBy>
  <dcterms:created xsi:type="dcterms:W3CDTF">2016-09-21T20:00:06Z</dcterms:created>
  <dcterms:modified xsi:type="dcterms:W3CDTF">2018-07-23T16:16:37Z</dcterms:modified>
</cp:coreProperties>
</file>