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henry_ocampo_uaesp_gov_co/Documents/EQUIPO CALIDAD 2025/BOTÓN DE TRASPARENCIA 3.3/2024/ABRIL MAYO JUNIO 2025/"/>
    </mc:Choice>
  </mc:AlternateContent>
  <xr:revisionPtr revIDLastSave="0" documentId="8_{BBFB8C45-E348-42EB-A3E8-81E1E8641B55}" xr6:coauthVersionLast="47" xr6:coauthVersionMax="47" xr10:uidLastSave="{00000000-0000-0000-0000-000000000000}"/>
  <bookViews>
    <workbookView xWindow="-108" yWindow="-108" windowWidth="23256" windowHeight="13896" xr2:uid="{CFE1A0F0-0386-449E-8D48-BFD155843926}"/>
  </bookViews>
  <sheets>
    <sheet name="JUNI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H17" i="1"/>
  <c r="F17" i="1"/>
  <c r="M16" i="1"/>
  <c r="K16" i="1"/>
  <c r="J16" i="1"/>
  <c r="H16" i="1"/>
  <c r="F16" i="1"/>
  <c r="K15" i="1"/>
  <c r="L15" i="1" s="1"/>
  <c r="M15" i="1" s="1"/>
  <c r="J15" i="1"/>
  <c r="H15" i="1"/>
  <c r="F15" i="1"/>
  <c r="K14" i="1"/>
  <c r="L14" i="1" s="1"/>
  <c r="J14" i="1"/>
  <c r="H14" i="1"/>
  <c r="F14" i="1"/>
  <c r="K13" i="1"/>
  <c r="J13" i="1"/>
  <c r="L13" i="1" s="1"/>
  <c r="M13" i="1" s="1"/>
  <c r="H13" i="1"/>
  <c r="F13" i="1"/>
  <c r="K12" i="1"/>
  <c r="J12" i="1"/>
  <c r="H12" i="1"/>
  <c r="F12" i="1"/>
  <c r="K11" i="1"/>
  <c r="J11" i="1"/>
  <c r="L11" i="1" s="1"/>
  <c r="M11" i="1" s="1"/>
  <c r="H11" i="1"/>
  <c r="F11" i="1"/>
  <c r="K10" i="1"/>
  <c r="J10" i="1"/>
  <c r="L10" i="1" s="1"/>
  <c r="M10" i="1" s="1"/>
  <c r="H10" i="1"/>
  <c r="F10" i="1"/>
  <c r="M9" i="1"/>
  <c r="K9" i="1"/>
  <c r="J9" i="1"/>
  <c r="H9" i="1"/>
  <c r="F9" i="1"/>
  <c r="K8" i="1"/>
  <c r="J8" i="1"/>
  <c r="H8" i="1"/>
  <c r="F8" i="1"/>
  <c r="K7" i="1"/>
  <c r="J7" i="1"/>
  <c r="H7" i="1"/>
  <c r="F7" i="1"/>
  <c r="L6" i="1"/>
  <c r="K6" i="1"/>
  <c r="J6" i="1"/>
  <c r="M6" i="1" s="1"/>
  <c r="H6" i="1"/>
  <c r="F6" i="1"/>
  <c r="K5" i="1"/>
  <c r="J5" i="1"/>
  <c r="H5" i="1"/>
  <c r="F5" i="1"/>
  <c r="K4" i="1"/>
  <c r="J4" i="1"/>
  <c r="H4" i="1"/>
  <c r="F4" i="1"/>
  <c r="L3" i="1"/>
  <c r="M3" i="1" s="1"/>
  <c r="K3" i="1"/>
  <c r="J3" i="1"/>
  <c r="H3" i="1"/>
  <c r="F3" i="1"/>
  <c r="M2" i="1"/>
  <c r="K2" i="1"/>
  <c r="J2" i="1"/>
  <c r="H2" i="1"/>
  <c r="F2" i="1"/>
  <c r="M4" i="1" l="1"/>
  <c r="M14" i="1"/>
  <c r="L8" i="1"/>
  <c r="M8" i="1" s="1"/>
  <c r="L4" i="1"/>
  <c r="L7" i="1"/>
  <c r="M7" i="1" s="1"/>
  <c r="L12" i="1"/>
  <c r="M12" i="1" s="1"/>
  <c r="L5" i="1"/>
  <c r="M5" i="1" s="1"/>
  <c r="L17" i="1"/>
  <c r="M17" i="1" s="1"/>
</calcChain>
</file>

<file path=xl/sharedStrings.xml><?xml version="1.0" encoding="utf-8"?>
<sst xmlns="http://schemas.openxmlformats.org/spreadsheetml/2006/main" count="45" uniqueCount="30">
  <si>
    <t xml:space="preserve">Nº Compromiso (Contrato) </t>
  </si>
  <si>
    <t>Tipo de Contrato</t>
  </si>
  <si>
    <t>Fecha inicio Base contratos legales</t>
  </si>
  <si>
    <t>Fecha fianalización
Base contratos legales</t>
  </si>
  <si>
    <t>Valor del contrato Compromisos</t>
  </si>
  <si>
    <t xml:space="preserve">Porcentaje de ejecución </t>
  </si>
  <si>
    <t>Recursos totales pagados Compromisos</t>
  </si>
  <si>
    <t>Recursos pendientes ejecutar Compromisos</t>
  </si>
  <si>
    <t>Cantidad otro si y adiciones Compromisos</t>
  </si>
  <si>
    <t>Valor adiciones Compromisos</t>
  </si>
  <si>
    <t>Porcentaje de ejecución  adiciones</t>
  </si>
  <si>
    <t>Recursos totales pagados Adiciones</t>
  </si>
  <si>
    <t>Recursos pendientes ejecutar Adiciones</t>
  </si>
  <si>
    <t>UAESP-317-2025</t>
  </si>
  <si>
    <t>PRESTACION DE SERVICIOS PROFESIONALES</t>
  </si>
  <si>
    <t>UAESP-339-2025</t>
  </si>
  <si>
    <t>UAESP-340-2025</t>
  </si>
  <si>
    <t>UAESP-341-2025</t>
  </si>
  <si>
    <t>UAESP-342-2025</t>
  </si>
  <si>
    <t>UAESP-343-2025</t>
  </si>
  <si>
    <t>UAESP-344-2025</t>
  </si>
  <si>
    <t>UAESP-345-2025</t>
  </si>
  <si>
    <t>UAESP-346-2025</t>
  </si>
  <si>
    <t>UAESP-347-2025</t>
  </si>
  <si>
    <t>UAESP-348-2025</t>
  </si>
  <si>
    <t>UAESP-349-2025</t>
  </si>
  <si>
    <t>UAESP-350-2025</t>
  </si>
  <si>
    <t>UAESP-351-2025</t>
  </si>
  <si>
    <t>UAESP-352-2025</t>
  </si>
  <si>
    <t>UAESP-356-2025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</si>
</sst>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"/>
    <numFmt numFmtId="165" formatCode="_-* #,##0_-;\-* #,##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164" fontId="3" fillId="3" borderId="2" xfId="0" applyNumberFormat="1" applyFont="1" applyFill="1" applyBorder="1"/>
    <xf numFmtId="43" fontId="5" fillId="0" borderId="1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35CB-2900-45C4-BA84-A82429C870D6}">
  <sheetPr>
    <tabColor rgb="FF92D050"/>
  </sheetPr>
  <dimension ref="A1:M17"/>
  <sheetViews>
    <sheetView tabSelected="1" zoomScale="80" zoomScaleNormal="80" workbookViewId="0">
      <selection activeCell="G28" sqref="G28"/>
    </sheetView>
  </sheetViews>
  <sheetFormatPr baseColWidth="10" defaultRowHeight="13.8"/>
  <cols>
    <col min="1" max="1" width="17.19921875" customWidth="1"/>
    <col min="2" max="2" width="32.19921875" bestFit="1" customWidth="1"/>
    <col min="3" max="3" width="18.09765625" bestFit="1" customWidth="1"/>
    <col min="4" max="4" width="23.09765625" bestFit="1" customWidth="1"/>
    <col min="5" max="5" width="14.59765625" bestFit="1" customWidth="1"/>
    <col min="6" max="6" width="14.19921875" bestFit="1" customWidth="1"/>
    <col min="7" max="7" width="17.3984375" bestFit="1" customWidth="1"/>
    <col min="8" max="8" width="16.19921875" customWidth="1"/>
    <col min="9" max="9" width="13.296875" customWidth="1"/>
    <col min="10" max="10" width="15" customWidth="1"/>
    <col min="11" max="11" width="13.19921875" bestFit="1" customWidth="1"/>
    <col min="12" max="12" width="11.09765625" customWidth="1"/>
    <col min="13" max="13" width="13.69921875" bestFit="1" customWidth="1"/>
  </cols>
  <sheetData>
    <row r="1" spans="1:13" ht="7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5.6">
      <c r="A2" s="2" t="s">
        <v>13</v>
      </c>
      <c r="B2" s="3" t="s">
        <v>14</v>
      </c>
      <c r="C2" s="4">
        <v>45814</v>
      </c>
      <c r="D2" s="4">
        <v>45935</v>
      </c>
      <c r="E2" s="5">
        <v>16000000</v>
      </c>
      <c r="F2" s="6">
        <f t="shared" ref="F2:F17" ca="1" si="0">+IF(TODAY()&lt;D2,_xlfn.DAYS(C2,TODAY())/_xlfn.DAYS(C2,D2),1)</f>
        <v>0.30578512396694213</v>
      </c>
      <c r="G2" s="7">
        <v>16000000</v>
      </c>
      <c r="H2" s="8">
        <f t="shared" ref="H2:H17" si="1">+E2-G2</f>
        <v>0</v>
      </c>
      <c r="I2" s="9">
        <v>0</v>
      </c>
      <c r="J2" s="9">
        <f t="shared" ref="J2:J17" si="2">+I2</f>
        <v>0</v>
      </c>
      <c r="K2" s="6">
        <f t="shared" ref="K2:K17" ca="1" si="3">+IF(TODAY()&lt;D2,_xlfn.DAYS(C2,TODAY())/_xlfn.DAYS(C2,D2),1)</f>
        <v>0.30578512396694213</v>
      </c>
      <c r="L2" s="10"/>
      <c r="M2" s="11">
        <f t="shared" ref="M2:M17" si="4">+J2-L2</f>
        <v>0</v>
      </c>
    </row>
    <row r="3" spans="1:13" ht="15.6">
      <c r="A3" s="12" t="s">
        <v>15</v>
      </c>
      <c r="B3" s="3" t="s">
        <v>14</v>
      </c>
      <c r="C3" s="4">
        <v>45818</v>
      </c>
      <c r="D3" s="4">
        <v>46046</v>
      </c>
      <c r="E3" s="5">
        <v>60000000</v>
      </c>
      <c r="F3" s="6">
        <f t="shared" ca="1" si="0"/>
        <v>0.14473684210526316</v>
      </c>
      <c r="G3" s="7">
        <v>60000000</v>
      </c>
      <c r="H3" s="8">
        <f t="shared" si="1"/>
        <v>0</v>
      </c>
      <c r="I3" s="9">
        <v>0</v>
      </c>
      <c r="J3" s="9">
        <f t="shared" si="2"/>
        <v>0</v>
      </c>
      <c r="K3" s="6">
        <f t="shared" ca="1" si="3"/>
        <v>0.14473684210526316</v>
      </c>
      <c r="L3" s="10">
        <f t="shared" ref="L3:L8" ca="1" si="5">+J3*K3</f>
        <v>0</v>
      </c>
      <c r="M3" s="11">
        <f t="shared" ca="1" si="4"/>
        <v>0</v>
      </c>
    </row>
    <row r="4" spans="1:13" ht="15.6">
      <c r="A4" s="12" t="s">
        <v>16</v>
      </c>
      <c r="B4" s="3" t="s">
        <v>14</v>
      </c>
      <c r="C4" s="4">
        <v>45818</v>
      </c>
      <c r="D4" s="4">
        <v>46051</v>
      </c>
      <c r="E4" s="5">
        <v>46000000</v>
      </c>
      <c r="F4" s="6">
        <f t="shared" ca="1" si="0"/>
        <v>0.14163090128755365</v>
      </c>
      <c r="G4" s="7">
        <v>46000000</v>
      </c>
      <c r="H4" s="8">
        <f t="shared" si="1"/>
        <v>0</v>
      </c>
      <c r="I4" s="9">
        <v>0</v>
      </c>
      <c r="J4" s="9">
        <f t="shared" si="2"/>
        <v>0</v>
      </c>
      <c r="K4" s="6">
        <f t="shared" ca="1" si="3"/>
        <v>0.14163090128755365</v>
      </c>
      <c r="L4" s="10">
        <f t="shared" ca="1" si="5"/>
        <v>0</v>
      </c>
      <c r="M4" s="11">
        <f t="shared" ca="1" si="4"/>
        <v>0</v>
      </c>
    </row>
    <row r="5" spans="1:13" ht="15.6">
      <c r="A5" s="2" t="s">
        <v>17</v>
      </c>
      <c r="B5" s="3" t="s">
        <v>14</v>
      </c>
      <c r="C5" s="4">
        <v>45825</v>
      </c>
      <c r="D5" s="4">
        <v>45946</v>
      </c>
      <c r="E5" s="5">
        <v>15600000</v>
      </c>
      <c r="F5" s="6">
        <f t="shared" ca="1" si="0"/>
        <v>0.21487603305785125</v>
      </c>
      <c r="G5" s="7">
        <v>15600000</v>
      </c>
      <c r="H5" s="8">
        <f t="shared" si="1"/>
        <v>0</v>
      </c>
      <c r="I5" s="9">
        <v>0</v>
      </c>
      <c r="J5" s="9">
        <f t="shared" si="2"/>
        <v>0</v>
      </c>
      <c r="K5" s="6">
        <f t="shared" ca="1" si="3"/>
        <v>0.21487603305785125</v>
      </c>
      <c r="L5" s="10">
        <f t="shared" ca="1" si="5"/>
        <v>0</v>
      </c>
      <c r="M5" s="11">
        <f t="shared" ca="1" si="4"/>
        <v>0</v>
      </c>
    </row>
    <row r="6" spans="1:13" ht="15.6">
      <c r="A6" s="2" t="s">
        <v>18</v>
      </c>
      <c r="B6" s="3" t="s">
        <v>14</v>
      </c>
      <c r="C6" s="4">
        <v>45825</v>
      </c>
      <c r="D6" s="4">
        <v>45946</v>
      </c>
      <c r="E6" s="5">
        <v>32000000</v>
      </c>
      <c r="F6" s="6">
        <f t="shared" ca="1" si="0"/>
        <v>0.21487603305785125</v>
      </c>
      <c r="G6" s="7">
        <v>32000000</v>
      </c>
      <c r="H6" s="8">
        <f t="shared" si="1"/>
        <v>0</v>
      </c>
      <c r="I6" s="9">
        <v>0</v>
      </c>
      <c r="J6" s="9">
        <f t="shared" si="2"/>
        <v>0</v>
      </c>
      <c r="K6" s="6">
        <f t="shared" ca="1" si="3"/>
        <v>0.21487603305785125</v>
      </c>
      <c r="L6" s="10">
        <f t="shared" ca="1" si="5"/>
        <v>0</v>
      </c>
      <c r="M6" s="11">
        <f t="shared" ca="1" si="4"/>
        <v>0</v>
      </c>
    </row>
    <row r="7" spans="1:13" ht="15.6">
      <c r="A7" s="2" t="s">
        <v>19</v>
      </c>
      <c r="B7" s="3" t="s">
        <v>14</v>
      </c>
      <c r="C7" s="4">
        <v>45825</v>
      </c>
      <c r="D7" s="4">
        <v>46038</v>
      </c>
      <c r="E7" s="5">
        <v>49000000</v>
      </c>
      <c r="F7" s="6">
        <f t="shared" ca="1" si="0"/>
        <v>0.12206572769953052</v>
      </c>
      <c r="G7" s="7">
        <v>49000000</v>
      </c>
      <c r="H7" s="8">
        <f t="shared" si="1"/>
        <v>0</v>
      </c>
      <c r="I7" s="9">
        <v>0</v>
      </c>
      <c r="J7" s="9">
        <f t="shared" si="2"/>
        <v>0</v>
      </c>
      <c r="K7" s="6">
        <f t="shared" ca="1" si="3"/>
        <v>0.12206572769953052</v>
      </c>
      <c r="L7" s="10">
        <f t="shared" ca="1" si="5"/>
        <v>0</v>
      </c>
      <c r="M7" s="11">
        <f t="shared" ca="1" si="4"/>
        <v>0</v>
      </c>
    </row>
    <row r="8" spans="1:13" ht="15.6">
      <c r="A8" s="2" t="s">
        <v>20</v>
      </c>
      <c r="B8" s="3" t="s">
        <v>14</v>
      </c>
      <c r="C8" s="4">
        <v>45819</v>
      </c>
      <c r="D8" s="4">
        <v>46001</v>
      </c>
      <c r="E8" s="5">
        <v>60000000</v>
      </c>
      <c r="F8" s="6">
        <f t="shared" ca="1" si="0"/>
        <v>0.17582417582417584</v>
      </c>
      <c r="G8" s="7">
        <v>60000000</v>
      </c>
      <c r="H8" s="8">
        <f t="shared" si="1"/>
        <v>0</v>
      </c>
      <c r="I8" s="9">
        <v>0</v>
      </c>
      <c r="J8" s="9">
        <f t="shared" si="2"/>
        <v>0</v>
      </c>
      <c r="K8" s="6">
        <f t="shared" ca="1" si="3"/>
        <v>0.17582417582417584</v>
      </c>
      <c r="L8" s="10">
        <f t="shared" ca="1" si="5"/>
        <v>0</v>
      </c>
      <c r="M8" s="11">
        <f t="shared" ca="1" si="4"/>
        <v>0</v>
      </c>
    </row>
    <row r="9" spans="1:13" ht="15.6">
      <c r="A9" s="2" t="s">
        <v>21</v>
      </c>
      <c r="B9" s="3" t="s">
        <v>14</v>
      </c>
      <c r="C9" s="4">
        <v>45833</v>
      </c>
      <c r="D9" s="4">
        <v>46197</v>
      </c>
      <c r="E9" s="5">
        <v>250000000</v>
      </c>
      <c r="F9" s="6">
        <f t="shared" ca="1" si="0"/>
        <v>4.9450549450549448E-2</v>
      </c>
      <c r="G9" s="7">
        <v>250000000</v>
      </c>
      <c r="H9" s="8">
        <f t="shared" si="1"/>
        <v>0</v>
      </c>
      <c r="I9" s="9">
        <v>0</v>
      </c>
      <c r="J9" s="9">
        <f t="shared" si="2"/>
        <v>0</v>
      </c>
      <c r="K9" s="6">
        <f t="shared" ca="1" si="3"/>
        <v>4.9450549450549448E-2</v>
      </c>
      <c r="L9" s="10"/>
      <c r="M9" s="11">
        <f t="shared" si="4"/>
        <v>0</v>
      </c>
    </row>
    <row r="10" spans="1:13" ht="15.6">
      <c r="A10" s="2" t="s">
        <v>22</v>
      </c>
      <c r="B10" s="3" t="s">
        <v>14</v>
      </c>
      <c r="C10" s="4">
        <v>45825</v>
      </c>
      <c r="D10" s="4">
        <v>45916</v>
      </c>
      <c r="E10" s="5">
        <v>12000000</v>
      </c>
      <c r="F10" s="6">
        <f t="shared" ca="1" si="0"/>
        <v>0.2857142857142857</v>
      </c>
      <c r="G10" s="7">
        <v>12000000</v>
      </c>
      <c r="H10" s="8">
        <f t="shared" si="1"/>
        <v>0</v>
      </c>
      <c r="I10" s="9">
        <v>0</v>
      </c>
      <c r="J10" s="9">
        <f t="shared" si="2"/>
        <v>0</v>
      </c>
      <c r="K10" s="6">
        <f t="shared" ca="1" si="3"/>
        <v>0.2857142857142857</v>
      </c>
      <c r="L10" s="10">
        <f t="shared" ref="L10:L15" ca="1" si="6">+J10*K10</f>
        <v>0</v>
      </c>
      <c r="M10" s="11">
        <f t="shared" ca="1" si="4"/>
        <v>0</v>
      </c>
    </row>
    <row r="11" spans="1:13" ht="15.6">
      <c r="A11" s="2" t="s">
        <v>23</v>
      </c>
      <c r="B11" s="3" t="s">
        <v>14</v>
      </c>
      <c r="C11" s="4">
        <v>45828</v>
      </c>
      <c r="D11" s="4">
        <v>45888</v>
      </c>
      <c r="E11" s="5">
        <v>10000000</v>
      </c>
      <c r="F11" s="6">
        <f t="shared" ca="1" si="0"/>
        <v>0.38333333333333336</v>
      </c>
      <c r="G11" s="7">
        <v>10000000</v>
      </c>
      <c r="H11" s="8">
        <f t="shared" si="1"/>
        <v>0</v>
      </c>
      <c r="I11" s="9">
        <v>0</v>
      </c>
      <c r="J11" s="9">
        <f t="shared" si="2"/>
        <v>0</v>
      </c>
      <c r="K11" s="6">
        <f t="shared" ca="1" si="3"/>
        <v>0.38333333333333336</v>
      </c>
      <c r="L11" s="10">
        <f t="shared" ca="1" si="6"/>
        <v>0</v>
      </c>
      <c r="M11" s="11">
        <f t="shared" ca="1" si="4"/>
        <v>0</v>
      </c>
    </row>
    <row r="12" spans="1:13" ht="15.6">
      <c r="A12" s="2" t="s">
        <v>24</v>
      </c>
      <c r="B12" s="3" t="s">
        <v>14</v>
      </c>
      <c r="C12" s="4">
        <v>45828</v>
      </c>
      <c r="D12" s="4">
        <v>46041</v>
      </c>
      <c r="E12" s="5">
        <v>70000000</v>
      </c>
      <c r="F12" s="6">
        <f t="shared" ca="1" si="0"/>
        <v>0.107981220657277</v>
      </c>
      <c r="G12" s="7">
        <v>70000000</v>
      </c>
      <c r="H12" s="8">
        <f t="shared" si="1"/>
        <v>0</v>
      </c>
      <c r="I12" s="9">
        <v>0</v>
      </c>
      <c r="J12" s="9">
        <f t="shared" si="2"/>
        <v>0</v>
      </c>
      <c r="K12" s="6">
        <f t="shared" ca="1" si="3"/>
        <v>0.107981220657277</v>
      </c>
      <c r="L12" s="10">
        <f t="shared" ca="1" si="6"/>
        <v>0</v>
      </c>
      <c r="M12" s="11">
        <f t="shared" ca="1" si="4"/>
        <v>0</v>
      </c>
    </row>
    <row r="13" spans="1:13" ht="15.6">
      <c r="A13" s="2" t="s">
        <v>25</v>
      </c>
      <c r="B13" s="3" t="s">
        <v>14</v>
      </c>
      <c r="C13" s="4">
        <v>45835</v>
      </c>
      <c r="D13" s="4">
        <v>45926</v>
      </c>
      <c r="E13" s="5">
        <v>199995000</v>
      </c>
      <c r="F13" s="6">
        <f t="shared" ca="1" si="0"/>
        <v>0.17582417582417584</v>
      </c>
      <c r="G13" s="7">
        <v>199995000</v>
      </c>
      <c r="H13" s="8">
        <f t="shared" si="1"/>
        <v>0</v>
      </c>
      <c r="I13" s="9">
        <v>0</v>
      </c>
      <c r="J13" s="9">
        <f t="shared" si="2"/>
        <v>0</v>
      </c>
      <c r="K13" s="6">
        <f t="shared" ca="1" si="3"/>
        <v>0.17582417582417584</v>
      </c>
      <c r="L13" s="10">
        <f t="shared" ca="1" si="6"/>
        <v>0</v>
      </c>
      <c r="M13" s="11">
        <f t="shared" ca="1" si="4"/>
        <v>0</v>
      </c>
    </row>
    <row r="14" spans="1:13" ht="15.6">
      <c r="A14" s="2" t="s">
        <v>26</v>
      </c>
      <c r="B14" s="3" t="s">
        <v>14</v>
      </c>
      <c r="C14" s="4">
        <v>45828</v>
      </c>
      <c r="D14" s="4">
        <v>46057</v>
      </c>
      <c r="E14" s="5">
        <v>47250000</v>
      </c>
      <c r="F14" s="6">
        <f t="shared" ca="1" si="0"/>
        <v>0.10043668122270742</v>
      </c>
      <c r="G14" s="7">
        <v>47250000</v>
      </c>
      <c r="H14" s="8">
        <f t="shared" si="1"/>
        <v>0</v>
      </c>
      <c r="I14" s="9">
        <v>0</v>
      </c>
      <c r="J14" s="9">
        <f t="shared" si="2"/>
        <v>0</v>
      </c>
      <c r="K14" s="6">
        <f t="shared" ca="1" si="3"/>
        <v>0.10043668122270742</v>
      </c>
      <c r="L14" s="10">
        <f t="shared" ca="1" si="6"/>
        <v>0</v>
      </c>
      <c r="M14" s="11">
        <f t="shared" ca="1" si="4"/>
        <v>0</v>
      </c>
    </row>
    <row r="15" spans="1:13" ht="15.6">
      <c r="A15" s="2" t="s">
        <v>27</v>
      </c>
      <c r="B15" s="3" t="s">
        <v>14</v>
      </c>
      <c r="C15" s="4">
        <v>45828</v>
      </c>
      <c r="D15" s="4">
        <v>45919</v>
      </c>
      <c r="E15" s="5">
        <v>12000000</v>
      </c>
      <c r="F15" s="6">
        <f t="shared" ca="1" si="0"/>
        <v>0.25274725274725274</v>
      </c>
      <c r="G15" s="7">
        <v>12000000</v>
      </c>
      <c r="H15" s="8">
        <f t="shared" si="1"/>
        <v>0</v>
      </c>
      <c r="I15" s="9">
        <v>0</v>
      </c>
      <c r="J15" s="9">
        <f t="shared" si="2"/>
        <v>0</v>
      </c>
      <c r="K15" s="6">
        <f t="shared" ca="1" si="3"/>
        <v>0.25274725274725274</v>
      </c>
      <c r="L15" s="10">
        <f t="shared" ca="1" si="6"/>
        <v>0</v>
      </c>
      <c r="M15" s="11">
        <f t="shared" ca="1" si="4"/>
        <v>0</v>
      </c>
    </row>
    <row r="16" spans="1:13" ht="15.6">
      <c r="A16" s="2" t="s">
        <v>28</v>
      </c>
      <c r="B16" s="3" t="s">
        <v>14</v>
      </c>
      <c r="C16" s="4">
        <v>45834</v>
      </c>
      <c r="D16" s="4">
        <v>45955</v>
      </c>
      <c r="E16" s="5">
        <v>15600000</v>
      </c>
      <c r="F16" s="6">
        <f t="shared" ca="1" si="0"/>
        <v>0.14049586776859505</v>
      </c>
      <c r="G16" s="7">
        <v>15600000</v>
      </c>
      <c r="H16" s="8">
        <f t="shared" si="1"/>
        <v>0</v>
      </c>
      <c r="I16" s="9">
        <v>0</v>
      </c>
      <c r="J16" s="9">
        <f t="shared" si="2"/>
        <v>0</v>
      </c>
      <c r="K16" s="6">
        <f t="shared" ca="1" si="3"/>
        <v>0.14049586776859505</v>
      </c>
      <c r="L16" s="10"/>
      <c r="M16" s="11">
        <f t="shared" si="4"/>
        <v>0</v>
      </c>
    </row>
    <row r="17" spans="1:13" ht="15.6">
      <c r="A17" s="2" t="s">
        <v>29</v>
      </c>
      <c r="B17" s="3" t="s">
        <v>14</v>
      </c>
      <c r="C17" s="4">
        <v>45834</v>
      </c>
      <c r="D17" s="4">
        <v>45986</v>
      </c>
      <c r="E17" s="5">
        <v>16800000</v>
      </c>
      <c r="F17" s="6">
        <f t="shared" ca="1" si="0"/>
        <v>0.1118421052631579</v>
      </c>
      <c r="G17" s="7">
        <v>16800000</v>
      </c>
      <c r="H17" s="8">
        <f t="shared" si="1"/>
        <v>0</v>
      </c>
      <c r="I17" s="9">
        <v>0</v>
      </c>
      <c r="J17" s="9">
        <f t="shared" si="2"/>
        <v>0</v>
      </c>
      <c r="K17" s="6">
        <f t="shared" ca="1" si="3"/>
        <v>0.1118421052631579</v>
      </c>
      <c r="L17" s="10">
        <f t="shared" ref="L17" ca="1" si="7">+J17*K17</f>
        <v>0</v>
      </c>
      <c r="M17" s="11">
        <f t="shared" ca="1" si="4"/>
        <v>0</v>
      </c>
    </row>
  </sheetData>
  <conditionalFormatting sqref="A1">
    <cfRule type="duplicateValues" dxfId="8" priority="9"/>
  </conditionalFormatting>
  <conditionalFormatting sqref="A2">
    <cfRule type="duplicateValues" dxfId="7" priority="8"/>
  </conditionalFormatting>
  <conditionalFormatting sqref="A2:A17"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</conditionalFormatting>
  <conditionalFormatting sqref="A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Ocampo Fajardo</dc:creator>
  <cp:lastModifiedBy>Henry Ocampo Fajardo</cp:lastModifiedBy>
  <dcterms:created xsi:type="dcterms:W3CDTF">2025-07-13T19:07:28Z</dcterms:created>
  <dcterms:modified xsi:type="dcterms:W3CDTF">2025-07-13T19:08:56Z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2025-07-13T19:08:34Z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94533951-59b5-4ba5-9f10-f715b6da5285</vt:lpwstr>
  </property>
  <property fmtid="{D5CDD505-2E9C-101B-9397-08002B2CF9AE}" pid="8" name="MSIP_Label_5fac521f-e930-485b-97f4-efbe7db8e98f_ContentBits">
    <vt:lpwstr>0</vt:lpwstr>
  </property>
  <property fmtid="{D5CDD505-2E9C-101B-9397-08002B2CF9AE}" pid="9" name="MSIP_Label_5fac521f-e930-485b-97f4-efbe7db8e98f_Tag">
    <vt:lpwstr>10, 3, 0, 1</vt:lpwstr>
  </property>
</Properties>
</file>