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EQUIPO CALIDAD 2025/BOTÓN DE TRASPARENCIA 3.3/2024/UAESP D1/"/>
    </mc:Choice>
  </mc:AlternateContent>
  <xr:revisionPtr revIDLastSave="1" documentId="8_{96EA4CA8-D27E-4384-A5EC-6E983F1F1FBC}" xr6:coauthVersionLast="47" xr6:coauthVersionMax="47" xr10:uidLastSave="{0AC81FF8-81FE-4820-ADF4-E4B1A71B3DF1}"/>
  <bookViews>
    <workbookView xWindow="-120" yWindow="-120" windowWidth="29040" windowHeight="15840" xr2:uid="{006DDFA7-A849-4494-8B60-247B65F48D57}"/>
  </bookViews>
  <sheets>
    <sheet name="UAESP 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" l="1"/>
  <c r="J56" i="1"/>
  <c r="F56" i="1"/>
  <c r="K55" i="1"/>
  <c r="J55" i="1"/>
  <c r="F55" i="1"/>
  <c r="K54" i="1"/>
  <c r="J54" i="1"/>
  <c r="F54" i="1"/>
  <c r="K53" i="1"/>
  <c r="L53" i="1" s="1"/>
  <c r="M53" i="1" s="1"/>
  <c r="J53" i="1"/>
  <c r="F53" i="1"/>
  <c r="K52" i="1"/>
  <c r="L52" i="1" s="1"/>
  <c r="M52" i="1" s="1"/>
  <c r="J52" i="1"/>
  <c r="F52" i="1"/>
  <c r="K51" i="1"/>
  <c r="L51" i="1" s="1"/>
  <c r="M51" i="1" s="1"/>
  <c r="F51" i="1"/>
  <c r="K50" i="1"/>
  <c r="J50" i="1"/>
  <c r="F50" i="1"/>
  <c r="K49" i="1"/>
  <c r="J49" i="1"/>
  <c r="F49" i="1"/>
  <c r="K48" i="1"/>
  <c r="L48" i="1" s="1"/>
  <c r="M48" i="1" s="1"/>
  <c r="J48" i="1"/>
  <c r="F48" i="1"/>
  <c r="K47" i="1"/>
  <c r="L47" i="1" s="1"/>
  <c r="M47" i="1" s="1"/>
  <c r="J47" i="1"/>
  <c r="F47" i="1"/>
  <c r="K46" i="1"/>
  <c r="J46" i="1"/>
  <c r="F46" i="1"/>
  <c r="K45" i="1"/>
  <c r="L45" i="1" s="1"/>
  <c r="M45" i="1" s="1"/>
  <c r="J45" i="1"/>
  <c r="F45" i="1"/>
  <c r="K44" i="1"/>
  <c r="L44" i="1" s="1"/>
  <c r="J44" i="1"/>
  <c r="F44" i="1"/>
  <c r="K43" i="1"/>
  <c r="J43" i="1"/>
  <c r="L43" i="1" s="1"/>
  <c r="M43" i="1" s="1"/>
  <c r="F43" i="1"/>
  <c r="K42" i="1"/>
  <c r="J42" i="1"/>
  <c r="F42" i="1"/>
  <c r="K41" i="1"/>
  <c r="J41" i="1"/>
  <c r="F41" i="1"/>
  <c r="K40" i="1"/>
  <c r="L40" i="1" s="1"/>
  <c r="M40" i="1" s="1"/>
  <c r="J40" i="1"/>
  <c r="F40" i="1"/>
  <c r="K39" i="1"/>
  <c r="L39" i="1" s="1"/>
  <c r="M39" i="1" s="1"/>
  <c r="J39" i="1"/>
  <c r="F39" i="1"/>
  <c r="K38" i="1"/>
  <c r="J38" i="1"/>
  <c r="F38" i="1"/>
  <c r="K37" i="1"/>
  <c r="L37" i="1" s="1"/>
  <c r="M37" i="1" s="1"/>
  <c r="J37" i="1"/>
  <c r="F37" i="1"/>
  <c r="K36" i="1"/>
  <c r="L36" i="1" s="1"/>
  <c r="J36" i="1"/>
  <c r="F36" i="1"/>
  <c r="K35" i="1"/>
  <c r="J35" i="1"/>
  <c r="L35" i="1" s="1"/>
  <c r="M35" i="1" s="1"/>
  <c r="F35" i="1"/>
  <c r="K34" i="1"/>
  <c r="J34" i="1"/>
  <c r="F34" i="1"/>
  <c r="K33" i="1"/>
  <c r="J33" i="1"/>
  <c r="F33" i="1"/>
  <c r="K32" i="1"/>
  <c r="L32" i="1" s="1"/>
  <c r="M32" i="1" s="1"/>
  <c r="J32" i="1"/>
  <c r="F32" i="1"/>
  <c r="K31" i="1"/>
  <c r="L31" i="1" s="1"/>
  <c r="M31" i="1" s="1"/>
  <c r="F31" i="1"/>
  <c r="K30" i="1"/>
  <c r="L30" i="1" s="1"/>
  <c r="M30" i="1" s="1"/>
  <c r="J30" i="1"/>
  <c r="F30" i="1"/>
  <c r="K29" i="1"/>
  <c r="J29" i="1"/>
  <c r="F29" i="1"/>
  <c r="K28" i="1"/>
  <c r="J28" i="1"/>
  <c r="F28" i="1"/>
  <c r="K27" i="1"/>
  <c r="L27" i="1" s="1"/>
  <c r="M27" i="1" s="1"/>
  <c r="J27" i="1"/>
  <c r="F27" i="1"/>
  <c r="K26" i="1"/>
  <c r="L26" i="1" s="1"/>
  <c r="M26" i="1" s="1"/>
  <c r="J26" i="1"/>
  <c r="F26" i="1"/>
  <c r="K25" i="1"/>
  <c r="J25" i="1"/>
  <c r="F25" i="1"/>
  <c r="K24" i="1"/>
  <c r="L24" i="1" s="1"/>
  <c r="M24" i="1" s="1"/>
  <c r="J24" i="1"/>
  <c r="F24" i="1"/>
  <c r="K23" i="1"/>
  <c r="L23" i="1" s="1"/>
  <c r="J23" i="1"/>
  <c r="F23" i="1"/>
  <c r="K22" i="1"/>
  <c r="L22" i="1" s="1"/>
  <c r="M22" i="1" s="1"/>
  <c r="J22" i="1"/>
  <c r="F22" i="1"/>
  <c r="K21" i="1"/>
  <c r="J21" i="1"/>
  <c r="F21" i="1"/>
  <c r="K20" i="1"/>
  <c r="J20" i="1"/>
  <c r="F20" i="1"/>
  <c r="K19" i="1"/>
  <c r="L19" i="1" s="1"/>
  <c r="M19" i="1" s="1"/>
  <c r="J19" i="1"/>
  <c r="F19" i="1"/>
  <c r="K18" i="1"/>
  <c r="L18" i="1" s="1"/>
  <c r="M18" i="1" s="1"/>
  <c r="J18" i="1"/>
  <c r="F18" i="1"/>
  <c r="K17" i="1"/>
  <c r="J17" i="1"/>
  <c r="F17" i="1"/>
  <c r="K16" i="1"/>
  <c r="L16" i="1" s="1"/>
  <c r="J16" i="1"/>
  <c r="F16" i="1"/>
  <c r="K15" i="1"/>
  <c r="L15" i="1" s="1"/>
  <c r="J15" i="1"/>
  <c r="F15" i="1"/>
  <c r="K14" i="1"/>
  <c r="L14" i="1" s="1"/>
  <c r="M14" i="1" s="1"/>
  <c r="J14" i="1"/>
  <c r="F14" i="1"/>
  <c r="K13" i="1"/>
  <c r="J13" i="1"/>
  <c r="F13" i="1"/>
  <c r="K12" i="1"/>
  <c r="J12" i="1"/>
  <c r="F12" i="1"/>
  <c r="K11" i="1"/>
  <c r="L11" i="1" s="1"/>
  <c r="M11" i="1" s="1"/>
  <c r="F11" i="1"/>
  <c r="K10" i="1"/>
  <c r="L10" i="1" s="1"/>
  <c r="J10" i="1"/>
  <c r="F10" i="1"/>
  <c r="K9" i="1"/>
  <c r="L9" i="1" s="1"/>
  <c r="M9" i="1" s="1"/>
  <c r="J9" i="1"/>
  <c r="F9" i="1"/>
  <c r="K8" i="1"/>
  <c r="J8" i="1"/>
  <c r="F8" i="1"/>
  <c r="K7" i="1"/>
  <c r="J7" i="1"/>
  <c r="F7" i="1"/>
  <c r="L6" i="1"/>
  <c r="M6" i="1" s="1"/>
  <c r="K6" i="1"/>
  <c r="J6" i="1"/>
  <c r="F6" i="1"/>
  <c r="L5" i="1"/>
  <c r="M5" i="1" s="1"/>
  <c r="K5" i="1"/>
  <c r="J5" i="1"/>
  <c r="F5" i="1"/>
  <c r="K4" i="1"/>
  <c r="J4" i="1"/>
  <c r="F4" i="1"/>
  <c r="K3" i="1"/>
  <c r="L3" i="1" s="1"/>
  <c r="M3" i="1" s="1"/>
  <c r="J3" i="1"/>
  <c r="F3" i="1"/>
  <c r="K2" i="1"/>
  <c r="L2" i="1" s="1"/>
  <c r="J2" i="1"/>
  <c r="F2" i="1"/>
  <c r="L13" i="1" l="1"/>
  <c r="M13" i="1" s="1"/>
  <c r="L42" i="1"/>
  <c r="M42" i="1" s="1"/>
  <c r="L55" i="1"/>
  <c r="M55" i="1" s="1"/>
  <c r="M2" i="1"/>
  <c r="L21" i="1"/>
  <c r="M21" i="1" s="1"/>
  <c r="M44" i="1"/>
  <c r="M10" i="1"/>
  <c r="M23" i="1"/>
  <c r="L34" i="1"/>
  <c r="M34" i="1" s="1"/>
  <c r="L50" i="1"/>
  <c r="M50" i="1" s="1"/>
  <c r="L8" i="1"/>
  <c r="M8" i="1" s="1"/>
  <c r="L29" i="1"/>
  <c r="M29" i="1" s="1"/>
  <c r="L56" i="1"/>
  <c r="M56" i="1" s="1"/>
  <c r="M16" i="1"/>
  <c r="M15" i="1"/>
  <c r="M36" i="1"/>
  <c r="L7" i="1"/>
  <c r="M7" i="1" s="1"/>
  <c r="L12" i="1"/>
  <c r="M12" i="1" s="1"/>
  <c r="L20" i="1"/>
  <c r="M20" i="1" s="1"/>
  <c r="L28" i="1"/>
  <c r="M28" i="1" s="1"/>
  <c r="L33" i="1"/>
  <c r="M33" i="1" s="1"/>
  <c r="L41" i="1"/>
  <c r="M41" i="1" s="1"/>
  <c r="L49" i="1"/>
  <c r="M49" i="1" s="1"/>
  <c r="L54" i="1"/>
  <c r="M54" i="1" s="1"/>
  <c r="L4" i="1"/>
  <c r="M4" i="1" s="1"/>
  <c r="L17" i="1"/>
  <c r="M17" i="1" s="1"/>
  <c r="L25" i="1"/>
  <c r="M25" i="1" s="1"/>
  <c r="L38" i="1"/>
  <c r="M38" i="1" s="1"/>
  <c r="L46" i="1"/>
  <c r="M46" i="1" s="1"/>
</calcChain>
</file>

<file path=xl/sharedStrings.xml><?xml version="1.0" encoding="utf-8"?>
<sst xmlns="http://schemas.openxmlformats.org/spreadsheetml/2006/main" count="123" uniqueCount="81">
  <si>
    <t xml:space="preserve">Nº Compromiso (Contrato) </t>
  </si>
  <si>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</si>
  <si>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</si>
  <si>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</si>
  <si>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</si>
  <si>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</si>
  <si>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</si>
  <si>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</si>
  <si>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</si>
  <si>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</si>
  <si>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</si>
  <si>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</si>
  <si>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</si>
  <si>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UAESP-532-2024</t>
  </si>
  <si>
    <t>PRESTACION DE SERVICIOS PROFESIONALES</t>
  </si>
  <si>
    <t>UAESP-533-2024</t>
  </si>
  <si>
    <t>UAESP-534-2024</t>
  </si>
  <si>
    <t>UAESP-535-2024</t>
  </si>
  <si>
    <t>PRESTACION DE SERVICIOS DE APOYO A LA GESTION</t>
  </si>
  <si>
    <t>UAESP-536-2024</t>
  </si>
  <si>
    <t>UAESP-538-2024</t>
  </si>
  <si>
    <t>PRESTACION DE SERVICIOS</t>
  </si>
  <si>
    <t>UAESP-541-2024</t>
  </si>
  <si>
    <t>UAESP-542-2024</t>
  </si>
  <si>
    <t>UAESP-543-2024</t>
  </si>
  <si>
    <t>UAESP-544-2024</t>
  </si>
  <si>
    <t>UAESP-545-2024</t>
  </si>
  <si>
    <t>CONVENIO INTERADMINISTRATIVO</t>
  </si>
  <si>
    <t>UAESP-546-2024</t>
  </si>
  <si>
    <t>UAESP-547-2024</t>
  </si>
  <si>
    <t>UAESP-548-2024</t>
  </si>
  <si>
    <t>UAESP-549-2024</t>
  </si>
  <si>
    <t>CONTRATO DE COMISION</t>
  </si>
  <si>
    <t>UAESP-550-2024</t>
  </si>
  <si>
    <t>UAESP-551-2024</t>
  </si>
  <si>
    <t>UAESP-552-2024</t>
  </si>
  <si>
    <t>COMPRAVENTA</t>
  </si>
  <si>
    <t>UAESP-553-2024</t>
  </si>
  <si>
    <t>UAESP-554-2024</t>
  </si>
  <si>
    <t>UAESP-555-2024</t>
  </si>
  <si>
    <t>UAESP-556-2024</t>
  </si>
  <si>
    <t>UAESP-557-2024</t>
  </si>
  <si>
    <t>UAESP-558-2024</t>
  </si>
  <si>
    <t>UAESP-559-2024</t>
  </si>
  <si>
    <t>UAESP-560-2024</t>
  </si>
  <si>
    <t>UAESP-561-2024</t>
  </si>
  <si>
    <t>UAESP-562-2024</t>
  </si>
  <si>
    <t>UAESP-563-2024</t>
  </si>
  <si>
    <t>UAESP-564-2024</t>
  </si>
  <si>
    <t>COMODATO</t>
  </si>
  <si>
    <t>UAESP-565-2024</t>
  </si>
  <si>
    <t>UAESP-566-2024</t>
  </si>
  <si>
    <t>UAESP-567-2024</t>
  </si>
  <si>
    <t>UAESP-568-2024</t>
  </si>
  <si>
    <t>UAESP-569-2024</t>
  </si>
  <si>
    <t>UAESP-570-2024</t>
  </si>
  <si>
    <t>SUMINISTRO</t>
  </si>
  <si>
    <t>UAESP-571-2024</t>
  </si>
  <si>
    <t>UAESP-572-2024</t>
  </si>
  <si>
    <t>UAESP-573-2024</t>
  </si>
  <si>
    <t>UAESP-574-2024</t>
  </si>
  <si>
    <t>UAESP-575-2024</t>
  </si>
  <si>
    <t>UAESP-576-2024</t>
  </si>
  <si>
    <t>UAESP-577-2024</t>
  </si>
  <si>
    <t>UAESP-578-2024</t>
  </si>
  <si>
    <t>UAESP-579-2024</t>
  </si>
  <si>
    <t>CONTRATO DE OBRA</t>
  </si>
  <si>
    <t>UAESP-580-2024</t>
  </si>
  <si>
    <t>UAESP-581-2024</t>
  </si>
  <si>
    <t>UAESP-582-2024</t>
  </si>
  <si>
    <t>INTERVENTORIA</t>
  </si>
  <si>
    <t>UAESP-583-2024</t>
  </si>
  <si>
    <t>CONSULTORIA</t>
  </si>
  <si>
    <t>UAESP-584-2024</t>
  </si>
  <si>
    <t>UAESP-585-2024</t>
  </si>
  <si>
    <t>UAESP-586-2024</t>
  </si>
  <si>
    <t>UAESP-587-2024</t>
  </si>
  <si>
    <t>CONVENIO DE COOPERACION INTERNACIONAL</t>
  </si>
  <si>
    <t>UAESP-588-2024</t>
  </si>
  <si>
    <t>CONTRATO INTERADMINISTRATIVO</t>
  </si>
  <si>
    <t>UAESP-589-2024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</si>
</sst>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"/>
    <numFmt numFmtId="165" formatCode="_-[$$-409]* #,##0.00_ ;_-[$$-409]* \-#,##0.00\ ;_-[$$-409]* &quot;-&quot;??_ ;_-@_ "/>
    <numFmt numFmtId="166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3" borderId="2" xfId="0" applyFont="1" applyFill="1" applyBorder="1"/>
    <xf numFmtId="14" fontId="3" fillId="3" borderId="2" xfId="0" applyNumberFormat="1" applyFont="1" applyFill="1" applyBorder="1"/>
    <xf numFmtId="164" fontId="3" fillId="0" borderId="3" xfId="0" applyNumberFormat="1" applyFont="1" applyBorder="1"/>
    <xf numFmtId="9" fontId="4" fillId="0" borderId="1" xfId="2" applyFont="1" applyBorder="1" applyAlignment="1">
      <alignment horizontal="center" vertical="center"/>
    </xf>
    <xf numFmtId="164" fontId="3" fillId="0" borderId="1" xfId="0" applyNumberFormat="1" applyFont="1" applyBorder="1"/>
    <xf numFmtId="165" fontId="3" fillId="0" borderId="2" xfId="0" applyNumberFormat="1" applyFont="1" applyBorder="1"/>
    <xf numFmtId="3" fontId="5" fillId="0" borderId="1" xfId="0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3" borderId="4" xfId="0" applyFont="1" applyFill="1" applyBorder="1"/>
    <xf numFmtId="14" fontId="3" fillId="0" borderId="4" xfId="0" applyNumberFormat="1" applyFont="1" applyBorder="1"/>
    <xf numFmtId="164" fontId="3" fillId="0" borderId="5" xfId="0" applyNumberFormat="1" applyFont="1" applyBorder="1"/>
    <xf numFmtId="14" fontId="3" fillId="0" borderId="2" xfId="0" applyNumberFormat="1" applyFont="1" applyBorder="1"/>
    <xf numFmtId="0" fontId="3" fillId="0" borderId="6" xfId="0" applyFont="1" applyBorder="1"/>
    <xf numFmtId="14" fontId="3" fillId="3" borderId="6" xfId="0" applyNumberFormat="1" applyFont="1" applyFill="1" applyBorder="1"/>
    <xf numFmtId="164" fontId="3" fillId="0" borderId="7" xfId="0" applyNumberFormat="1" applyFont="1" applyBorder="1"/>
    <xf numFmtId="0" fontId="3" fillId="3" borderId="6" xfId="0" applyFont="1" applyFill="1" applyBorder="1"/>
    <xf numFmtId="14" fontId="3" fillId="0" borderId="6" xfId="0" applyNumberFormat="1" applyFont="1" applyBorder="1"/>
    <xf numFmtId="0" fontId="3" fillId="4" borderId="2" xfId="0" applyFont="1" applyFill="1" applyBorder="1"/>
    <xf numFmtId="0" fontId="3" fillId="0" borderId="8" xfId="0" applyFont="1" applyBorder="1"/>
    <xf numFmtId="0" fontId="3" fillId="0" borderId="3" xfId="0" applyFont="1" applyBorder="1"/>
    <xf numFmtId="0" fontId="3" fillId="0" borderId="7" xfId="0" applyFont="1" applyBorder="1"/>
    <xf numFmtId="0" fontId="6" fillId="0" borderId="2" xfId="0" applyFont="1" applyBorder="1"/>
    <xf numFmtId="164" fontId="3" fillId="0" borderId="3" xfId="0" applyNumberFormat="1" applyFont="1" applyBorder="1" applyAlignment="1">
      <alignment horizontal="right"/>
    </xf>
    <xf numFmtId="14" fontId="3" fillId="3" borderId="4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1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D7E9-89E0-4120-86B0-EFCC5E65CFDC}">
  <sheetPr>
    <tabColor rgb="FF92D050"/>
  </sheetPr>
  <dimension ref="A1:M56"/>
  <sheetViews>
    <sheetView tabSelected="1" workbookViewId="0">
      <selection activeCell="A5" sqref="A5"/>
    </sheetView>
  </sheetViews>
  <sheetFormatPr baseColWidth="10" defaultRowHeight="15" x14ac:dyDescent="0.25"/>
  <cols>
    <col min="1" max="1" width="14.28515625" bestFit="1" customWidth="1"/>
    <col min="2" max="2" width="41.28515625" bestFit="1" customWidth="1"/>
    <col min="3" max="3" width="20.7109375" bestFit="1" customWidth="1"/>
    <col min="4" max="4" width="22.5703125" bestFit="1" customWidth="1"/>
    <col min="5" max="5" width="20.7109375" bestFit="1" customWidth="1"/>
    <col min="6" max="6" width="13" bestFit="1" customWidth="1"/>
    <col min="7" max="7" width="16.85546875" bestFit="1" customWidth="1"/>
    <col min="8" max="8" width="15.42578125" bestFit="1" customWidth="1"/>
    <col min="9" max="9" width="18.7109375" bestFit="1" customWidth="1"/>
    <col min="10" max="10" width="18.28515625" bestFit="1" customWidth="1"/>
    <col min="11" max="11" width="16.42578125" bestFit="1" customWidth="1"/>
    <col min="12" max="12" width="12.140625" bestFit="1" customWidth="1"/>
    <col min="13" max="13" width="14.42578125" bestFit="1" customWidth="1"/>
  </cols>
  <sheetData>
    <row r="1" spans="1:13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4">
        <v>45644</v>
      </c>
      <c r="D2" s="4">
        <v>45764</v>
      </c>
      <c r="E2" s="5">
        <v>32000000</v>
      </c>
      <c r="F2" s="6">
        <f t="shared" ref="F2:F20" ca="1" si="0">+IF(TODAY()&lt;D2,_xlfn.DAYS(C2,TODAY())/_xlfn.DAYS(C2,D2),1)</f>
        <v>0.95</v>
      </c>
      <c r="G2" s="7">
        <v>24000000</v>
      </c>
      <c r="H2" s="8">
        <v>0</v>
      </c>
      <c r="I2" s="8">
        <v>0</v>
      </c>
      <c r="J2" s="9">
        <f t="shared" ref="J2:J20" si="1">+I2</f>
        <v>0</v>
      </c>
      <c r="K2" s="6">
        <f t="shared" ref="K2:K20" ca="1" si="2">+IF(TODAY()&lt;D2,_xlfn.DAYS(C2,TODAY())/_xlfn.DAYS(C2,D2),1)</f>
        <v>0.95</v>
      </c>
      <c r="L2" s="10">
        <f t="shared" ref="L2:L20" ca="1" si="3">+J2*K2</f>
        <v>0</v>
      </c>
      <c r="M2" s="11">
        <f t="shared" ref="M2:M20" ca="1" si="4">+J2-L2</f>
        <v>0</v>
      </c>
    </row>
    <row r="3" spans="1:13" x14ac:dyDescent="0.25">
      <c r="A3" s="2" t="s">
        <v>15</v>
      </c>
      <c r="B3" s="3" t="s">
        <v>14</v>
      </c>
      <c r="C3" s="4">
        <v>45653</v>
      </c>
      <c r="D3" s="4">
        <v>45773</v>
      </c>
      <c r="E3" s="5">
        <v>32000000</v>
      </c>
      <c r="F3" s="6">
        <f t="shared" ca="1" si="0"/>
        <v>0.875</v>
      </c>
      <c r="G3" s="7">
        <v>127867880</v>
      </c>
      <c r="H3" s="8">
        <v>0</v>
      </c>
      <c r="I3" s="8">
        <v>0</v>
      </c>
      <c r="J3" s="9">
        <f t="shared" si="1"/>
        <v>0</v>
      </c>
      <c r="K3" s="6">
        <f t="shared" ca="1" si="2"/>
        <v>0.875</v>
      </c>
      <c r="L3" s="10">
        <f t="shared" ca="1" si="3"/>
        <v>0</v>
      </c>
      <c r="M3" s="11">
        <f t="shared" ca="1" si="4"/>
        <v>0</v>
      </c>
    </row>
    <row r="4" spans="1:13" x14ac:dyDescent="0.25">
      <c r="A4" s="2" t="s">
        <v>16</v>
      </c>
      <c r="B4" s="3" t="s">
        <v>14</v>
      </c>
      <c r="C4" s="4">
        <v>45643</v>
      </c>
      <c r="D4" s="4">
        <v>45763</v>
      </c>
      <c r="E4" s="5">
        <v>32000000</v>
      </c>
      <c r="F4" s="6">
        <f t="shared" ca="1" si="0"/>
        <v>0.95833333333333337</v>
      </c>
      <c r="G4" s="7">
        <v>42000000</v>
      </c>
      <c r="H4" s="8">
        <v>14000000</v>
      </c>
      <c r="I4" s="8">
        <v>0</v>
      </c>
      <c r="J4" s="9">
        <f t="shared" si="1"/>
        <v>0</v>
      </c>
      <c r="K4" s="6">
        <f t="shared" ca="1" si="2"/>
        <v>0.95833333333333337</v>
      </c>
      <c r="L4" s="10">
        <f t="shared" ca="1" si="3"/>
        <v>0</v>
      </c>
      <c r="M4" s="11">
        <f t="shared" ca="1" si="4"/>
        <v>0</v>
      </c>
    </row>
    <row r="5" spans="1:13" x14ac:dyDescent="0.25">
      <c r="A5" s="2" t="s">
        <v>17</v>
      </c>
      <c r="B5" s="2" t="s">
        <v>18</v>
      </c>
      <c r="C5" s="4">
        <v>45644</v>
      </c>
      <c r="D5" s="4">
        <v>45718</v>
      </c>
      <c r="E5" s="5">
        <v>14625000</v>
      </c>
      <c r="F5" s="6">
        <f t="shared" ca="1" si="0"/>
        <v>1</v>
      </c>
      <c r="G5" s="7">
        <v>16000000</v>
      </c>
      <c r="H5" s="8">
        <v>0</v>
      </c>
      <c r="I5" s="8">
        <v>0</v>
      </c>
      <c r="J5" s="9">
        <f t="shared" si="1"/>
        <v>0</v>
      </c>
      <c r="K5" s="6">
        <f t="shared" ca="1" si="2"/>
        <v>1</v>
      </c>
      <c r="L5" s="10">
        <f t="shared" ca="1" si="3"/>
        <v>0</v>
      </c>
      <c r="M5" s="11">
        <f t="shared" ca="1" si="4"/>
        <v>0</v>
      </c>
    </row>
    <row r="6" spans="1:13" x14ac:dyDescent="0.25">
      <c r="A6" s="2" t="s">
        <v>19</v>
      </c>
      <c r="B6" s="3" t="s">
        <v>14</v>
      </c>
      <c r="C6" s="4">
        <v>45643</v>
      </c>
      <c r="D6" s="4">
        <v>45763</v>
      </c>
      <c r="E6" s="5">
        <v>32000000</v>
      </c>
      <c r="F6" s="6">
        <f t="shared" ca="1" si="0"/>
        <v>0.95833333333333337</v>
      </c>
      <c r="G6" s="7">
        <v>35000000</v>
      </c>
      <c r="H6" s="8">
        <v>0</v>
      </c>
      <c r="I6" s="8">
        <v>7215000</v>
      </c>
      <c r="J6" s="9">
        <f t="shared" si="1"/>
        <v>7215000</v>
      </c>
      <c r="K6" s="6">
        <f t="shared" ca="1" si="2"/>
        <v>0.95833333333333337</v>
      </c>
      <c r="L6" s="10">
        <f t="shared" ca="1" si="3"/>
        <v>6914375</v>
      </c>
      <c r="M6" s="11">
        <f t="shared" ca="1" si="4"/>
        <v>300625</v>
      </c>
    </row>
    <row r="7" spans="1:13" x14ac:dyDescent="0.25">
      <c r="A7" s="2" t="s">
        <v>20</v>
      </c>
      <c r="B7" s="2" t="s">
        <v>21</v>
      </c>
      <c r="C7" s="4">
        <v>45632</v>
      </c>
      <c r="D7" s="4">
        <v>46022</v>
      </c>
      <c r="E7" s="5">
        <v>79195016</v>
      </c>
      <c r="F7" s="6">
        <f t="shared" ca="1" si="0"/>
        <v>0.32307692307692309</v>
      </c>
      <c r="G7" s="7">
        <v>644176047</v>
      </c>
      <c r="H7" s="8">
        <v>0</v>
      </c>
      <c r="I7" s="8">
        <v>0</v>
      </c>
      <c r="J7" s="9">
        <f t="shared" si="1"/>
        <v>0</v>
      </c>
      <c r="K7" s="6">
        <f t="shared" ca="1" si="2"/>
        <v>0.32307692307692309</v>
      </c>
      <c r="L7" s="10">
        <f t="shared" ca="1" si="3"/>
        <v>0</v>
      </c>
      <c r="M7" s="11">
        <f t="shared" ca="1" si="4"/>
        <v>0</v>
      </c>
    </row>
    <row r="8" spans="1:13" x14ac:dyDescent="0.25">
      <c r="A8" s="12" t="s">
        <v>22</v>
      </c>
      <c r="B8" s="13" t="s">
        <v>14</v>
      </c>
      <c r="C8" s="14">
        <v>45630</v>
      </c>
      <c r="D8" s="14">
        <v>45691</v>
      </c>
      <c r="E8" s="15">
        <v>13200000</v>
      </c>
      <c r="F8" s="6">
        <f t="shared" ca="1" si="0"/>
        <v>1</v>
      </c>
      <c r="G8" s="7">
        <v>40000000</v>
      </c>
      <c r="H8" s="8">
        <v>10000000</v>
      </c>
      <c r="I8" s="8">
        <v>0</v>
      </c>
      <c r="J8" s="9">
        <f t="shared" si="1"/>
        <v>0</v>
      </c>
      <c r="K8" s="6">
        <f t="shared" ca="1" si="2"/>
        <v>1</v>
      </c>
      <c r="L8" s="10">
        <f t="shared" ca="1" si="3"/>
        <v>0</v>
      </c>
      <c r="M8" s="11">
        <f t="shared" ca="1" si="4"/>
        <v>0</v>
      </c>
    </row>
    <row r="9" spans="1:13" x14ac:dyDescent="0.25">
      <c r="A9" s="2" t="s">
        <v>23</v>
      </c>
      <c r="B9" s="3" t="s">
        <v>14</v>
      </c>
      <c r="C9" s="4">
        <v>45635</v>
      </c>
      <c r="D9" s="4">
        <v>45716</v>
      </c>
      <c r="E9" s="5">
        <v>10400000</v>
      </c>
      <c r="F9" s="6">
        <f t="shared" ca="1" si="0"/>
        <v>1</v>
      </c>
      <c r="G9" s="7">
        <v>34999999</v>
      </c>
      <c r="H9" s="8">
        <v>11666666</v>
      </c>
      <c r="I9" s="8">
        <v>0</v>
      </c>
      <c r="J9" s="9">
        <f t="shared" si="1"/>
        <v>0</v>
      </c>
      <c r="K9" s="6">
        <f t="shared" ca="1" si="2"/>
        <v>1</v>
      </c>
      <c r="L9" s="10">
        <f t="shared" ca="1" si="3"/>
        <v>0</v>
      </c>
      <c r="M9" s="11">
        <f t="shared" ca="1" si="4"/>
        <v>0</v>
      </c>
    </row>
    <row r="10" spans="1:13" x14ac:dyDescent="0.25">
      <c r="A10" s="2" t="s">
        <v>24</v>
      </c>
      <c r="B10" s="2" t="s">
        <v>18</v>
      </c>
      <c r="C10" s="16">
        <v>45632</v>
      </c>
      <c r="D10" s="16">
        <v>45721</v>
      </c>
      <c r="E10" s="5">
        <v>17550000</v>
      </c>
      <c r="F10" s="6">
        <f t="shared" ca="1" si="0"/>
        <v>1</v>
      </c>
      <c r="G10" s="7">
        <v>13200000</v>
      </c>
      <c r="H10" s="8">
        <v>0</v>
      </c>
      <c r="I10" s="8">
        <v>5200000</v>
      </c>
      <c r="J10" s="9">
        <f t="shared" si="1"/>
        <v>5200000</v>
      </c>
      <c r="K10" s="6">
        <f t="shared" ca="1" si="2"/>
        <v>1</v>
      </c>
      <c r="L10" s="10">
        <f t="shared" ca="1" si="3"/>
        <v>5200000</v>
      </c>
      <c r="M10" s="11">
        <f t="shared" ca="1" si="4"/>
        <v>0</v>
      </c>
    </row>
    <row r="11" spans="1:13" x14ac:dyDescent="0.25">
      <c r="A11" s="2" t="s">
        <v>25</v>
      </c>
      <c r="B11" s="3" t="s">
        <v>14</v>
      </c>
      <c r="C11" s="16">
        <v>45645</v>
      </c>
      <c r="D11" s="16">
        <v>45722</v>
      </c>
      <c r="E11" s="5">
        <v>17966667</v>
      </c>
      <c r="F11" s="6">
        <f t="shared" ca="1" si="0"/>
        <v>1</v>
      </c>
      <c r="G11" s="7">
        <v>30000000</v>
      </c>
      <c r="H11" s="8">
        <v>0</v>
      </c>
      <c r="I11" s="8">
        <v>0</v>
      </c>
      <c r="J11" s="9">
        <v>0</v>
      </c>
      <c r="K11" s="6">
        <f t="shared" ca="1" si="2"/>
        <v>1</v>
      </c>
      <c r="L11" s="10">
        <f t="shared" ca="1" si="3"/>
        <v>0</v>
      </c>
      <c r="M11" s="11">
        <f t="shared" ca="1" si="4"/>
        <v>0</v>
      </c>
    </row>
    <row r="12" spans="1:13" x14ac:dyDescent="0.25">
      <c r="A12" s="17" t="s">
        <v>26</v>
      </c>
      <c r="B12" s="17" t="s">
        <v>27</v>
      </c>
      <c r="C12" s="18">
        <v>45649</v>
      </c>
      <c r="D12" s="18">
        <v>46743</v>
      </c>
      <c r="E12" s="19">
        <v>9300000000</v>
      </c>
      <c r="F12" s="6">
        <f t="shared" ca="1" si="0"/>
        <v>9.9634369287020116E-2</v>
      </c>
      <c r="G12" s="7">
        <v>11666666</v>
      </c>
      <c r="H12" s="8">
        <v>0</v>
      </c>
      <c r="I12" s="8">
        <v>0</v>
      </c>
      <c r="J12" s="9">
        <f t="shared" si="1"/>
        <v>0</v>
      </c>
      <c r="K12" s="6">
        <f t="shared" ca="1" si="2"/>
        <v>9.9634369287020116E-2</v>
      </c>
      <c r="L12" s="10">
        <f t="shared" ca="1" si="3"/>
        <v>0</v>
      </c>
      <c r="M12" s="11">
        <f t="shared" ca="1" si="4"/>
        <v>0</v>
      </c>
    </row>
    <row r="13" spans="1:13" x14ac:dyDescent="0.25">
      <c r="A13" s="17" t="s">
        <v>28</v>
      </c>
      <c r="B13" s="17" t="s">
        <v>18</v>
      </c>
      <c r="C13" s="18">
        <v>45632</v>
      </c>
      <c r="D13" s="18">
        <v>45713</v>
      </c>
      <c r="E13" s="19">
        <v>10400000</v>
      </c>
      <c r="F13" s="6">
        <f t="shared" ca="1" si="0"/>
        <v>1</v>
      </c>
      <c r="G13" s="7">
        <v>34999999</v>
      </c>
      <c r="H13" s="8">
        <v>11666666</v>
      </c>
      <c r="I13" s="8">
        <v>0</v>
      </c>
      <c r="J13" s="9">
        <f t="shared" si="1"/>
        <v>0</v>
      </c>
      <c r="K13" s="6">
        <f t="shared" ca="1" si="2"/>
        <v>1</v>
      </c>
      <c r="L13" s="10">
        <f t="shared" ca="1" si="3"/>
        <v>0</v>
      </c>
      <c r="M13" s="11">
        <f t="shared" ca="1" si="4"/>
        <v>0</v>
      </c>
    </row>
    <row r="14" spans="1:13" x14ac:dyDescent="0.25">
      <c r="A14" s="3" t="s">
        <v>29</v>
      </c>
      <c r="B14" s="3" t="s">
        <v>14</v>
      </c>
      <c r="C14" s="4">
        <v>45650</v>
      </c>
      <c r="D14" s="4">
        <v>45726</v>
      </c>
      <c r="E14" s="5">
        <v>17966667</v>
      </c>
      <c r="F14" s="6">
        <f t="shared" ca="1" si="0"/>
        <v>1</v>
      </c>
      <c r="G14" s="7">
        <v>26800000</v>
      </c>
      <c r="H14" s="8">
        <v>8800000</v>
      </c>
      <c r="I14" s="8">
        <v>5200000</v>
      </c>
      <c r="J14" s="9">
        <f t="shared" si="1"/>
        <v>5200000</v>
      </c>
      <c r="K14" s="6">
        <f t="shared" ca="1" si="2"/>
        <v>1</v>
      </c>
      <c r="L14" s="10">
        <f t="shared" ca="1" si="3"/>
        <v>5200000</v>
      </c>
      <c r="M14" s="11">
        <f t="shared" ca="1" si="4"/>
        <v>0</v>
      </c>
    </row>
    <row r="15" spans="1:13" x14ac:dyDescent="0.25">
      <c r="A15" s="17" t="s">
        <v>30</v>
      </c>
      <c r="B15" s="20" t="s">
        <v>14</v>
      </c>
      <c r="C15" s="21">
        <v>45631</v>
      </c>
      <c r="D15" s="21">
        <v>45720</v>
      </c>
      <c r="E15" s="19">
        <v>30000000</v>
      </c>
      <c r="F15" s="6">
        <f t="shared" ca="1" si="0"/>
        <v>1</v>
      </c>
      <c r="G15" s="7">
        <v>17838100</v>
      </c>
      <c r="H15" s="8">
        <v>6887179.2307692301</v>
      </c>
      <c r="I15" s="8">
        <v>8866666</v>
      </c>
      <c r="J15" s="9">
        <f t="shared" si="1"/>
        <v>8866666</v>
      </c>
      <c r="K15" s="6">
        <f t="shared" ca="1" si="2"/>
        <v>1</v>
      </c>
      <c r="L15" s="10">
        <f t="shared" ca="1" si="3"/>
        <v>8866666</v>
      </c>
      <c r="M15" s="11">
        <f t="shared" ca="1" si="4"/>
        <v>0</v>
      </c>
    </row>
    <row r="16" spans="1:13" x14ac:dyDescent="0.25">
      <c r="A16" s="2" t="s">
        <v>31</v>
      </c>
      <c r="B16" s="2" t="s">
        <v>32</v>
      </c>
      <c r="C16" s="4">
        <v>45637</v>
      </c>
      <c r="D16" s="4">
        <v>45828</v>
      </c>
      <c r="E16" s="5">
        <v>1634469280</v>
      </c>
      <c r="F16" s="6">
        <f t="shared" ca="1" si="0"/>
        <v>0.63350785340314131</v>
      </c>
      <c r="G16" s="7">
        <v>9600000</v>
      </c>
      <c r="H16" s="8">
        <v>7254212.17582417</v>
      </c>
      <c r="I16" s="8">
        <v>0</v>
      </c>
      <c r="J16" s="9">
        <f t="shared" si="1"/>
        <v>0</v>
      </c>
      <c r="K16" s="6">
        <f t="shared" ca="1" si="2"/>
        <v>0.63350785340314131</v>
      </c>
      <c r="L16" s="10">
        <f t="shared" ca="1" si="3"/>
        <v>0</v>
      </c>
      <c r="M16" s="11">
        <f t="shared" ca="1" si="4"/>
        <v>0</v>
      </c>
    </row>
    <row r="17" spans="1:13" x14ac:dyDescent="0.25">
      <c r="A17" s="17" t="s">
        <v>33</v>
      </c>
      <c r="B17" s="20" t="s">
        <v>14</v>
      </c>
      <c r="C17" s="18">
        <v>45637</v>
      </c>
      <c r="D17" s="18">
        <v>45698</v>
      </c>
      <c r="E17" s="19">
        <v>13200000</v>
      </c>
      <c r="F17" s="6">
        <f t="shared" ca="1" si="0"/>
        <v>1</v>
      </c>
      <c r="G17" s="7">
        <v>14933333</v>
      </c>
      <c r="H17" s="8">
        <v>7621245.1208791202</v>
      </c>
      <c r="I17" s="8">
        <v>0</v>
      </c>
      <c r="J17" s="9">
        <f t="shared" si="1"/>
        <v>0</v>
      </c>
      <c r="K17" s="6">
        <f t="shared" ca="1" si="2"/>
        <v>1</v>
      </c>
      <c r="L17" s="10">
        <f t="shared" ca="1" si="3"/>
        <v>0</v>
      </c>
      <c r="M17" s="11">
        <f t="shared" ca="1" si="4"/>
        <v>0</v>
      </c>
    </row>
    <row r="18" spans="1:13" x14ac:dyDescent="0.25">
      <c r="A18" s="2" t="s">
        <v>34</v>
      </c>
      <c r="B18" s="17" t="s">
        <v>18</v>
      </c>
      <c r="C18" s="4">
        <v>45644</v>
      </c>
      <c r="D18" s="4">
        <v>45718</v>
      </c>
      <c r="E18" s="5">
        <v>14625000</v>
      </c>
      <c r="F18" s="6">
        <f t="shared" ca="1" si="0"/>
        <v>1</v>
      </c>
      <c r="G18" s="7">
        <v>14933333</v>
      </c>
      <c r="H18" s="8">
        <v>7988278.0659340601</v>
      </c>
      <c r="I18" s="8">
        <v>0</v>
      </c>
      <c r="J18" s="9">
        <f t="shared" si="1"/>
        <v>0</v>
      </c>
      <c r="K18" s="6">
        <f t="shared" ca="1" si="2"/>
        <v>1</v>
      </c>
      <c r="L18" s="10">
        <f t="shared" ca="1" si="3"/>
        <v>0</v>
      </c>
      <c r="M18" s="11">
        <f t="shared" ca="1" si="4"/>
        <v>0</v>
      </c>
    </row>
    <row r="19" spans="1:13" x14ac:dyDescent="0.25">
      <c r="A19" s="2" t="s">
        <v>35</v>
      </c>
      <c r="B19" s="2" t="s">
        <v>36</v>
      </c>
      <c r="C19" s="4">
        <v>45642</v>
      </c>
      <c r="D19" s="4">
        <v>46006</v>
      </c>
      <c r="E19" s="5">
        <v>24681000</v>
      </c>
      <c r="F19" s="6">
        <f t="shared" ca="1" si="0"/>
        <v>0.31868131868131866</v>
      </c>
      <c r="G19" s="7">
        <v>24000000</v>
      </c>
      <c r="H19" s="8">
        <v>8355311.0109890103</v>
      </c>
      <c r="I19" s="8">
        <v>7215000</v>
      </c>
      <c r="J19" s="9">
        <f t="shared" si="1"/>
        <v>7215000</v>
      </c>
      <c r="K19" s="6">
        <f t="shared" ca="1" si="2"/>
        <v>0.31868131868131866</v>
      </c>
      <c r="L19" s="10">
        <f t="shared" ca="1" si="3"/>
        <v>2299285.7142857141</v>
      </c>
      <c r="M19" s="11">
        <f t="shared" ca="1" si="4"/>
        <v>4915714.2857142854</v>
      </c>
    </row>
    <row r="20" spans="1:13" x14ac:dyDescent="0.25">
      <c r="A20" s="20" t="s">
        <v>37</v>
      </c>
      <c r="B20" s="17" t="s">
        <v>18</v>
      </c>
      <c r="C20" s="21">
        <v>45638</v>
      </c>
      <c r="D20" s="21">
        <v>45727</v>
      </c>
      <c r="E20" s="19">
        <v>18000000</v>
      </c>
      <c r="F20" s="6">
        <f t="shared" ca="1" si="0"/>
        <v>1</v>
      </c>
      <c r="G20" s="7">
        <v>8385000</v>
      </c>
      <c r="H20" s="8">
        <v>8722343.9560439494</v>
      </c>
      <c r="I20" s="8">
        <v>0</v>
      </c>
      <c r="J20" s="9">
        <f t="shared" si="1"/>
        <v>0</v>
      </c>
      <c r="K20" s="6">
        <f t="shared" ca="1" si="2"/>
        <v>1</v>
      </c>
      <c r="L20" s="10">
        <f t="shared" ca="1" si="3"/>
        <v>0</v>
      </c>
      <c r="M20" s="11">
        <f t="shared" ca="1" si="4"/>
        <v>0</v>
      </c>
    </row>
    <row r="21" spans="1:13" hidden="1" x14ac:dyDescent="0.25">
      <c r="A21" s="2" t="s">
        <v>38</v>
      </c>
      <c r="B21" s="17" t="s">
        <v>18</v>
      </c>
      <c r="C21" s="22"/>
      <c r="D21" s="22"/>
      <c r="E21" s="5">
        <v>14625000</v>
      </c>
      <c r="F21" s="6">
        <f ca="1">+IF(TODAY()&lt;D21,_xlfn.DAYS(C21,TODAY())/_xlfn.DAYS(C21,D21),1)</f>
        <v>1</v>
      </c>
      <c r="G21" s="7">
        <v>6750000</v>
      </c>
      <c r="H21" s="8">
        <v>9089376.9010988995</v>
      </c>
      <c r="I21" s="8">
        <v>0</v>
      </c>
      <c r="J21" s="9">
        <f>+I21</f>
        <v>0</v>
      </c>
      <c r="K21" s="6">
        <f ca="1">+IF(TODAY()&lt;D21,_xlfn.DAYS(C21,TODAY())/_xlfn.DAYS(C21,D21),1)</f>
        <v>1</v>
      </c>
      <c r="L21" s="10">
        <f ca="1">+J21*K21</f>
        <v>0</v>
      </c>
      <c r="M21" s="11">
        <f ca="1">+J21-L21</f>
        <v>0</v>
      </c>
    </row>
    <row r="22" spans="1:13" x14ac:dyDescent="0.25">
      <c r="A22" s="17" t="s">
        <v>39</v>
      </c>
      <c r="B22" s="17" t="s">
        <v>18</v>
      </c>
      <c r="C22" s="18">
        <v>45643</v>
      </c>
      <c r="D22" s="18">
        <v>45763</v>
      </c>
      <c r="E22" s="19">
        <v>9360000</v>
      </c>
      <c r="F22" s="6">
        <f t="shared" ref="F22:F56" ca="1" si="5">+IF(TODAY()&lt;D22,_xlfn.DAYS(C22,TODAY())/_xlfn.DAYS(C22,D22),1)</f>
        <v>0.95833333333333337</v>
      </c>
      <c r="G22" s="7">
        <v>-10014666.542105701</v>
      </c>
      <c r="H22" s="8">
        <v>9456409.8461538404</v>
      </c>
      <c r="I22" s="8">
        <v>0</v>
      </c>
      <c r="J22" s="9">
        <f t="shared" ref="J22:J30" si="6">+I22</f>
        <v>0</v>
      </c>
      <c r="K22" s="6">
        <f t="shared" ref="K22:K56" ca="1" si="7">+IF(TODAY()&lt;D22,_xlfn.DAYS(C22,TODAY())/_xlfn.DAYS(C22,D22),1)</f>
        <v>0.95833333333333337</v>
      </c>
      <c r="L22" s="10">
        <f t="shared" ref="L22:L56" ca="1" si="8">+J22*K22</f>
        <v>0</v>
      </c>
      <c r="M22" s="11">
        <f t="shared" ref="M22:M56" ca="1" si="9">+J22-L22</f>
        <v>0</v>
      </c>
    </row>
    <row r="23" spans="1:13" x14ac:dyDescent="0.25">
      <c r="A23" s="20" t="s">
        <v>40</v>
      </c>
      <c r="B23" s="17" t="s">
        <v>18</v>
      </c>
      <c r="C23" s="18">
        <v>45643</v>
      </c>
      <c r="D23" s="18">
        <v>45763</v>
      </c>
      <c r="E23" s="19">
        <v>9360000</v>
      </c>
      <c r="F23" s="6">
        <f t="shared" ca="1" si="5"/>
        <v>0.95833333333333337</v>
      </c>
      <c r="G23" s="7">
        <v>-16573922.198496699</v>
      </c>
      <c r="H23" s="8">
        <v>9823442.7912087906</v>
      </c>
      <c r="I23" s="8">
        <v>0</v>
      </c>
      <c r="J23" s="9">
        <f t="shared" si="6"/>
        <v>0</v>
      </c>
      <c r="K23" s="6">
        <f t="shared" ca="1" si="7"/>
        <v>0.95833333333333337</v>
      </c>
      <c r="L23" s="10">
        <f t="shared" ca="1" si="8"/>
        <v>0</v>
      </c>
      <c r="M23" s="11">
        <f t="shared" ca="1" si="9"/>
        <v>0</v>
      </c>
    </row>
    <row r="24" spans="1:13" x14ac:dyDescent="0.25">
      <c r="A24" s="20" t="s">
        <v>41</v>
      </c>
      <c r="B24" s="17" t="s">
        <v>18</v>
      </c>
      <c r="C24" s="18">
        <v>45643</v>
      </c>
      <c r="D24" s="18">
        <v>45763</v>
      </c>
      <c r="E24" s="19">
        <v>9360000</v>
      </c>
      <c r="F24" s="6">
        <f t="shared" ca="1" si="5"/>
        <v>0.95833333333333337</v>
      </c>
      <c r="G24" s="7">
        <v>-23133177.854887702</v>
      </c>
      <c r="H24" s="8">
        <v>10190475.7362637</v>
      </c>
      <c r="I24" s="8">
        <v>0</v>
      </c>
      <c r="J24" s="9">
        <f t="shared" si="6"/>
        <v>0</v>
      </c>
      <c r="K24" s="6">
        <f t="shared" ca="1" si="7"/>
        <v>0.95833333333333337</v>
      </c>
      <c r="L24" s="10">
        <f t="shared" ca="1" si="8"/>
        <v>0</v>
      </c>
      <c r="M24" s="11">
        <f t="shared" ca="1" si="9"/>
        <v>0</v>
      </c>
    </row>
    <row r="25" spans="1:13" x14ac:dyDescent="0.25">
      <c r="A25" s="20" t="s">
        <v>42</v>
      </c>
      <c r="B25" s="17" t="s">
        <v>18</v>
      </c>
      <c r="C25" s="21">
        <v>45639</v>
      </c>
      <c r="D25" s="21">
        <v>45728</v>
      </c>
      <c r="E25" s="19">
        <v>13500000</v>
      </c>
      <c r="F25" s="6">
        <f t="shared" ca="1" si="5"/>
        <v>1</v>
      </c>
      <c r="G25" s="7">
        <v>-29692433.5112787</v>
      </c>
      <c r="H25" s="8">
        <v>10557508.6813187</v>
      </c>
      <c r="I25" s="8">
        <v>0</v>
      </c>
      <c r="J25" s="9">
        <f t="shared" si="6"/>
        <v>0</v>
      </c>
      <c r="K25" s="6">
        <f t="shared" ca="1" si="7"/>
        <v>1</v>
      </c>
      <c r="L25" s="10">
        <f t="shared" ca="1" si="8"/>
        <v>0</v>
      </c>
      <c r="M25" s="11">
        <f t="shared" ca="1" si="9"/>
        <v>0</v>
      </c>
    </row>
    <row r="26" spans="1:13" x14ac:dyDescent="0.25">
      <c r="A26" s="17" t="s">
        <v>43</v>
      </c>
      <c r="B26" s="17" t="s">
        <v>18</v>
      </c>
      <c r="C26" s="18">
        <v>45643</v>
      </c>
      <c r="D26" s="18">
        <v>45704</v>
      </c>
      <c r="E26" s="19">
        <v>9000000</v>
      </c>
      <c r="F26" s="6">
        <f t="shared" ca="1" si="5"/>
        <v>1</v>
      </c>
      <c r="G26" s="7">
        <v>-36251689.1676687</v>
      </c>
      <c r="H26" s="8">
        <v>10924541.6263736</v>
      </c>
      <c r="I26" s="8">
        <v>0</v>
      </c>
      <c r="J26" s="9">
        <f t="shared" si="6"/>
        <v>0</v>
      </c>
      <c r="K26" s="6">
        <f t="shared" ca="1" si="7"/>
        <v>1</v>
      </c>
      <c r="L26" s="10">
        <f t="shared" ca="1" si="8"/>
        <v>0</v>
      </c>
      <c r="M26" s="11">
        <f t="shared" ca="1" si="9"/>
        <v>0</v>
      </c>
    </row>
    <row r="27" spans="1:13" x14ac:dyDescent="0.25">
      <c r="A27" s="2" t="s">
        <v>44</v>
      </c>
      <c r="B27" s="2" t="s">
        <v>27</v>
      </c>
      <c r="C27" s="4">
        <v>45653</v>
      </c>
      <c r="D27" s="4">
        <v>45742</v>
      </c>
      <c r="E27" s="5">
        <v>282308000</v>
      </c>
      <c r="F27" s="6">
        <f t="shared" ca="1" si="5"/>
        <v>1</v>
      </c>
      <c r="G27" s="7">
        <v>-42810944.824059702</v>
      </c>
      <c r="H27" s="8">
        <v>11291574.571428601</v>
      </c>
      <c r="I27" s="8">
        <v>0</v>
      </c>
      <c r="J27" s="9">
        <f t="shared" si="6"/>
        <v>0</v>
      </c>
      <c r="K27" s="6">
        <f t="shared" ca="1" si="7"/>
        <v>1</v>
      </c>
      <c r="L27" s="10">
        <f t="shared" ca="1" si="8"/>
        <v>0</v>
      </c>
      <c r="M27" s="11">
        <f t="shared" ca="1" si="9"/>
        <v>0</v>
      </c>
    </row>
    <row r="28" spans="1:13" x14ac:dyDescent="0.25">
      <c r="A28" s="17" t="s">
        <v>45</v>
      </c>
      <c r="B28" s="20" t="s">
        <v>14</v>
      </c>
      <c r="C28" s="18">
        <v>45674</v>
      </c>
      <c r="D28" s="18">
        <v>45793</v>
      </c>
      <c r="E28" s="19">
        <v>32000000</v>
      </c>
      <c r="F28" s="6">
        <f t="shared" ca="1" si="5"/>
        <v>0.70588235294117652</v>
      </c>
      <c r="G28" s="7">
        <v>-49370200.480450697</v>
      </c>
      <c r="H28" s="8">
        <v>11658607.516483501</v>
      </c>
      <c r="I28" s="8">
        <v>0</v>
      </c>
      <c r="J28" s="9">
        <f t="shared" si="6"/>
        <v>0</v>
      </c>
      <c r="K28" s="6">
        <f t="shared" ca="1" si="7"/>
        <v>0.70588235294117652</v>
      </c>
      <c r="L28" s="10">
        <f t="shared" ca="1" si="8"/>
        <v>0</v>
      </c>
      <c r="M28" s="11">
        <f t="shared" ca="1" si="9"/>
        <v>0</v>
      </c>
    </row>
    <row r="29" spans="1:13" x14ac:dyDescent="0.25">
      <c r="A29" s="2" t="s">
        <v>46</v>
      </c>
      <c r="B29" s="2" t="s">
        <v>21</v>
      </c>
      <c r="C29" s="4">
        <v>45796</v>
      </c>
      <c r="D29" s="4">
        <v>45677</v>
      </c>
      <c r="E29" s="5">
        <v>84500000</v>
      </c>
      <c r="F29" s="6">
        <f t="shared" ca="1" si="5"/>
        <v>1</v>
      </c>
      <c r="G29" s="7">
        <v>-55929456.136841699</v>
      </c>
      <c r="H29" s="8">
        <v>12025640.461538499</v>
      </c>
      <c r="I29" s="8">
        <v>0</v>
      </c>
      <c r="J29" s="9">
        <f t="shared" si="6"/>
        <v>0</v>
      </c>
      <c r="K29" s="6">
        <f t="shared" ca="1" si="7"/>
        <v>1</v>
      </c>
      <c r="L29" s="10">
        <f t="shared" ca="1" si="8"/>
        <v>0</v>
      </c>
      <c r="M29" s="11">
        <f t="shared" ca="1" si="9"/>
        <v>0</v>
      </c>
    </row>
    <row r="30" spans="1:13" hidden="1" x14ac:dyDescent="0.25">
      <c r="A30" s="2" t="s">
        <v>47</v>
      </c>
      <c r="B30" s="2" t="s">
        <v>21</v>
      </c>
      <c r="C30" s="22"/>
      <c r="D30" s="22"/>
      <c r="E30" s="5">
        <v>84500000</v>
      </c>
      <c r="F30" s="6">
        <f t="shared" ca="1" si="5"/>
        <v>1</v>
      </c>
      <c r="G30" s="7">
        <v>-62488711.793232702</v>
      </c>
      <c r="H30" s="8">
        <v>12392673.406593399</v>
      </c>
      <c r="I30" s="8">
        <v>0</v>
      </c>
      <c r="J30" s="9">
        <f t="shared" si="6"/>
        <v>0</v>
      </c>
      <c r="K30" s="6">
        <f t="shared" ca="1" si="7"/>
        <v>1</v>
      </c>
      <c r="L30" s="10">
        <f t="shared" ca="1" si="8"/>
        <v>0</v>
      </c>
      <c r="M30" s="11">
        <f t="shared" ca="1" si="9"/>
        <v>0</v>
      </c>
    </row>
    <row r="31" spans="1:13" hidden="1" x14ac:dyDescent="0.25">
      <c r="A31" s="2" t="s">
        <v>48</v>
      </c>
      <c r="B31" s="23" t="s">
        <v>49</v>
      </c>
      <c r="C31" s="22"/>
      <c r="D31" s="22"/>
      <c r="E31" s="5">
        <v>0</v>
      </c>
      <c r="F31" s="6">
        <f t="shared" ca="1" si="5"/>
        <v>1</v>
      </c>
      <c r="G31" s="7">
        <v>-69047967.449623704</v>
      </c>
      <c r="H31" s="8">
        <v>12759706.351648301</v>
      </c>
      <c r="I31" s="8">
        <v>0</v>
      </c>
      <c r="J31" s="9">
        <v>0</v>
      </c>
      <c r="K31" s="6">
        <f t="shared" ca="1" si="7"/>
        <v>1</v>
      </c>
      <c r="L31" s="10">
        <f t="shared" ca="1" si="8"/>
        <v>0</v>
      </c>
      <c r="M31" s="11">
        <f t="shared" ca="1" si="9"/>
        <v>0</v>
      </c>
    </row>
    <row r="32" spans="1:13" x14ac:dyDescent="0.25">
      <c r="A32" s="2" t="s">
        <v>50</v>
      </c>
      <c r="B32" s="2" t="s">
        <v>18</v>
      </c>
      <c r="C32" s="4">
        <v>45652</v>
      </c>
      <c r="D32" s="4">
        <v>45772</v>
      </c>
      <c r="E32" s="5">
        <v>9360000</v>
      </c>
      <c r="F32" s="6">
        <f t="shared" ca="1" si="5"/>
        <v>0.8833333333333333</v>
      </c>
      <c r="G32" s="7">
        <v>-75607223.106014699</v>
      </c>
      <c r="H32" s="8">
        <v>13126739.296703201</v>
      </c>
      <c r="I32" s="8">
        <v>0</v>
      </c>
      <c r="J32" s="9">
        <f t="shared" ref="J32:J50" si="10">+I32</f>
        <v>0</v>
      </c>
      <c r="K32" s="6">
        <f t="shared" ca="1" si="7"/>
        <v>0.8833333333333333</v>
      </c>
      <c r="L32" s="10">
        <f t="shared" ca="1" si="8"/>
        <v>0</v>
      </c>
      <c r="M32" s="11">
        <f t="shared" ca="1" si="9"/>
        <v>0</v>
      </c>
    </row>
    <row r="33" spans="1:13" x14ac:dyDescent="0.25">
      <c r="A33" s="2" t="s">
        <v>51</v>
      </c>
      <c r="B33" s="3" t="s">
        <v>14</v>
      </c>
      <c r="C33" s="4">
        <v>45653</v>
      </c>
      <c r="D33" s="4">
        <v>45683</v>
      </c>
      <c r="E33" s="5">
        <v>7000000</v>
      </c>
      <c r="F33" s="6">
        <f t="shared" ca="1" si="5"/>
        <v>1</v>
      </c>
      <c r="G33" s="7">
        <v>-82166478.762405694</v>
      </c>
      <c r="H33" s="8">
        <v>13493772.241758199</v>
      </c>
      <c r="I33" s="8">
        <v>0</v>
      </c>
      <c r="J33" s="9">
        <f t="shared" si="10"/>
        <v>0</v>
      </c>
      <c r="K33" s="6">
        <f t="shared" ca="1" si="7"/>
        <v>1</v>
      </c>
      <c r="L33" s="10">
        <f t="shared" ca="1" si="8"/>
        <v>0</v>
      </c>
      <c r="M33" s="11">
        <f t="shared" ca="1" si="9"/>
        <v>0</v>
      </c>
    </row>
    <row r="34" spans="1:13" x14ac:dyDescent="0.25">
      <c r="A34" s="2" t="s">
        <v>52</v>
      </c>
      <c r="B34" s="3" t="s">
        <v>14</v>
      </c>
      <c r="C34" s="16">
        <v>45650</v>
      </c>
      <c r="D34" s="16">
        <v>45711</v>
      </c>
      <c r="E34" s="5">
        <v>14000000</v>
      </c>
      <c r="F34" s="6">
        <f t="shared" ca="1" si="5"/>
        <v>1</v>
      </c>
      <c r="G34" s="7">
        <v>-88725734.418796703</v>
      </c>
      <c r="H34" s="8">
        <v>13860805.186813099</v>
      </c>
      <c r="I34" s="8">
        <v>0</v>
      </c>
      <c r="J34" s="9">
        <f t="shared" si="10"/>
        <v>0</v>
      </c>
      <c r="K34" s="6">
        <f t="shared" ca="1" si="7"/>
        <v>1</v>
      </c>
      <c r="L34" s="10">
        <f t="shared" ca="1" si="8"/>
        <v>0</v>
      </c>
      <c r="M34" s="11">
        <f t="shared" ca="1" si="9"/>
        <v>0</v>
      </c>
    </row>
    <row r="35" spans="1:13" x14ac:dyDescent="0.25">
      <c r="A35" s="2" t="s">
        <v>53</v>
      </c>
      <c r="B35" s="3" t="s">
        <v>14</v>
      </c>
      <c r="C35" s="16">
        <v>45656</v>
      </c>
      <c r="D35" s="16">
        <v>45716</v>
      </c>
      <c r="E35" s="5">
        <v>13200000</v>
      </c>
      <c r="F35" s="6">
        <f t="shared" ca="1" si="5"/>
        <v>1</v>
      </c>
      <c r="G35" s="7">
        <v>-95284990.075187698</v>
      </c>
      <c r="H35" s="8">
        <v>14227838.1318681</v>
      </c>
      <c r="I35" s="8">
        <v>0</v>
      </c>
      <c r="J35" s="9">
        <f t="shared" si="10"/>
        <v>0</v>
      </c>
      <c r="K35" s="6">
        <f t="shared" ca="1" si="7"/>
        <v>1</v>
      </c>
      <c r="L35" s="10">
        <f t="shared" ca="1" si="8"/>
        <v>0</v>
      </c>
      <c r="M35" s="11">
        <f t="shared" ca="1" si="9"/>
        <v>0</v>
      </c>
    </row>
    <row r="36" spans="1:13" x14ac:dyDescent="0.25">
      <c r="A36" s="2" t="s">
        <v>54</v>
      </c>
      <c r="B36" s="3" t="s">
        <v>14</v>
      </c>
      <c r="C36" s="16">
        <v>45649</v>
      </c>
      <c r="D36" s="16">
        <v>45679</v>
      </c>
      <c r="E36" s="5">
        <v>12000000</v>
      </c>
      <c r="F36" s="6">
        <f t="shared" ca="1" si="5"/>
        <v>1</v>
      </c>
      <c r="G36" s="7">
        <v>-101844245.73157901</v>
      </c>
      <c r="H36" s="8">
        <v>14594871.076923</v>
      </c>
      <c r="I36" s="8">
        <v>0</v>
      </c>
      <c r="J36" s="9">
        <f t="shared" si="10"/>
        <v>0</v>
      </c>
      <c r="K36" s="6">
        <f t="shared" ca="1" si="7"/>
        <v>1</v>
      </c>
      <c r="L36" s="10">
        <f t="shared" ca="1" si="8"/>
        <v>0</v>
      </c>
      <c r="M36" s="11">
        <f t="shared" ca="1" si="9"/>
        <v>0</v>
      </c>
    </row>
    <row r="37" spans="1:13" x14ac:dyDescent="0.25">
      <c r="A37" s="2" t="s">
        <v>55</v>
      </c>
      <c r="B37" s="2" t="s">
        <v>56</v>
      </c>
      <c r="C37" s="4">
        <v>45789</v>
      </c>
      <c r="D37" s="4">
        <v>45670</v>
      </c>
      <c r="E37" s="5">
        <v>49234227</v>
      </c>
      <c r="F37" s="6">
        <f t="shared" ca="1" si="5"/>
        <v>1</v>
      </c>
      <c r="G37" s="7">
        <v>-108403501.38797</v>
      </c>
      <c r="H37" s="8">
        <v>14961904.021978</v>
      </c>
      <c r="I37" s="8">
        <v>0</v>
      </c>
      <c r="J37" s="9">
        <f t="shared" si="10"/>
        <v>0</v>
      </c>
      <c r="K37" s="6">
        <f t="shared" ca="1" si="7"/>
        <v>1</v>
      </c>
      <c r="L37" s="10">
        <f t="shared" ca="1" si="8"/>
        <v>0</v>
      </c>
      <c r="M37" s="11">
        <f t="shared" ca="1" si="9"/>
        <v>0</v>
      </c>
    </row>
    <row r="38" spans="1:13" x14ac:dyDescent="0.25">
      <c r="A38" s="2" t="s">
        <v>57</v>
      </c>
      <c r="B38" s="2" t="s">
        <v>21</v>
      </c>
      <c r="C38" s="4">
        <v>45657</v>
      </c>
      <c r="D38" s="4">
        <v>45687</v>
      </c>
      <c r="E38" s="5">
        <v>27600000</v>
      </c>
      <c r="F38" s="6">
        <f t="shared" ca="1" si="5"/>
        <v>1</v>
      </c>
      <c r="G38" s="7">
        <v>-114962757.044361</v>
      </c>
      <c r="H38" s="8">
        <v>15328936.9670329</v>
      </c>
      <c r="I38" s="8">
        <v>0</v>
      </c>
      <c r="J38" s="9">
        <f t="shared" si="10"/>
        <v>0</v>
      </c>
      <c r="K38" s="6">
        <f t="shared" ca="1" si="7"/>
        <v>1</v>
      </c>
      <c r="L38" s="10">
        <f t="shared" ca="1" si="8"/>
        <v>0</v>
      </c>
      <c r="M38" s="11">
        <f t="shared" ca="1" si="9"/>
        <v>0</v>
      </c>
    </row>
    <row r="39" spans="1:13" x14ac:dyDescent="0.25">
      <c r="A39" s="2" t="s">
        <v>58</v>
      </c>
      <c r="B39" s="3" t="s">
        <v>14</v>
      </c>
      <c r="C39" s="4">
        <v>45650</v>
      </c>
      <c r="D39" s="4">
        <v>45739</v>
      </c>
      <c r="E39" s="5">
        <v>36000000</v>
      </c>
      <c r="F39" s="6">
        <f t="shared" ca="1" si="5"/>
        <v>1</v>
      </c>
      <c r="G39" s="7">
        <v>-121522012.700752</v>
      </c>
      <c r="H39" s="8">
        <v>15695969.912087901</v>
      </c>
      <c r="I39" s="8">
        <v>0</v>
      </c>
      <c r="J39" s="9">
        <f t="shared" si="10"/>
        <v>0</v>
      </c>
      <c r="K39" s="6">
        <f t="shared" ca="1" si="7"/>
        <v>1</v>
      </c>
      <c r="L39" s="10">
        <f t="shared" ca="1" si="8"/>
        <v>0</v>
      </c>
      <c r="M39" s="11">
        <f t="shared" ca="1" si="9"/>
        <v>0</v>
      </c>
    </row>
    <row r="40" spans="1:13" x14ac:dyDescent="0.25">
      <c r="A40" s="2" t="s">
        <v>59</v>
      </c>
      <c r="B40" s="2" t="s">
        <v>21</v>
      </c>
      <c r="C40" s="4">
        <v>45664</v>
      </c>
      <c r="D40" s="4">
        <v>45844</v>
      </c>
      <c r="E40" s="5">
        <v>20158600</v>
      </c>
      <c r="F40" s="6">
        <f t="shared" ca="1" si="5"/>
        <v>0.52222222222222225</v>
      </c>
      <c r="G40" s="7">
        <v>-128081268.357143</v>
      </c>
      <c r="H40" s="8">
        <v>16063002.8571428</v>
      </c>
      <c r="I40" s="8">
        <v>0</v>
      </c>
      <c r="J40" s="9">
        <f t="shared" si="10"/>
        <v>0</v>
      </c>
      <c r="K40" s="6">
        <f t="shared" ca="1" si="7"/>
        <v>0.52222222222222225</v>
      </c>
      <c r="L40" s="10">
        <f t="shared" ca="1" si="8"/>
        <v>0</v>
      </c>
      <c r="M40" s="11">
        <f t="shared" ca="1" si="9"/>
        <v>0</v>
      </c>
    </row>
    <row r="41" spans="1:13" x14ac:dyDescent="0.25">
      <c r="A41" s="2" t="s">
        <v>60</v>
      </c>
      <c r="B41" s="2" t="s">
        <v>27</v>
      </c>
      <c r="C41" s="16">
        <v>45656</v>
      </c>
      <c r="D41" s="16">
        <v>45657</v>
      </c>
      <c r="E41" s="5">
        <v>300000000</v>
      </c>
      <c r="F41" s="6">
        <f t="shared" ca="1" si="5"/>
        <v>1</v>
      </c>
      <c r="G41" s="7">
        <v>-134640524.01353401</v>
      </c>
      <c r="H41" s="8">
        <v>16430035.8021977</v>
      </c>
      <c r="I41" s="8">
        <v>0</v>
      </c>
      <c r="J41" s="9">
        <f t="shared" si="10"/>
        <v>0</v>
      </c>
      <c r="K41" s="6">
        <f t="shared" ca="1" si="7"/>
        <v>1</v>
      </c>
      <c r="L41" s="10">
        <f t="shared" ca="1" si="8"/>
        <v>0</v>
      </c>
      <c r="M41" s="11">
        <f t="shared" ca="1" si="9"/>
        <v>0</v>
      </c>
    </row>
    <row r="42" spans="1:13" x14ac:dyDescent="0.25">
      <c r="A42" s="2" t="s">
        <v>61</v>
      </c>
      <c r="B42" s="3" t="s">
        <v>14</v>
      </c>
      <c r="C42" s="16">
        <v>45650</v>
      </c>
      <c r="D42" s="16">
        <v>45711</v>
      </c>
      <c r="E42" s="5">
        <v>20000000</v>
      </c>
      <c r="F42" s="6">
        <f t="shared" ca="1" si="5"/>
        <v>1</v>
      </c>
      <c r="G42" s="7">
        <v>-141199779.669925</v>
      </c>
      <c r="H42" s="8">
        <v>16797068.747252699</v>
      </c>
      <c r="I42" s="8">
        <v>0</v>
      </c>
      <c r="J42" s="9">
        <f t="shared" si="10"/>
        <v>0</v>
      </c>
      <c r="K42" s="6">
        <f t="shared" ca="1" si="7"/>
        <v>1</v>
      </c>
      <c r="L42" s="10">
        <f t="shared" ca="1" si="8"/>
        <v>0</v>
      </c>
      <c r="M42" s="11">
        <f t="shared" ca="1" si="9"/>
        <v>0</v>
      </c>
    </row>
    <row r="43" spans="1:13" x14ac:dyDescent="0.25">
      <c r="A43" s="17" t="s">
        <v>62</v>
      </c>
      <c r="B43" s="3" t="s">
        <v>14</v>
      </c>
      <c r="C43" s="18">
        <v>45664</v>
      </c>
      <c r="D43" s="18">
        <v>45722</v>
      </c>
      <c r="E43" s="19">
        <v>13000000</v>
      </c>
      <c r="F43" s="6">
        <f t="shared" ca="1" si="5"/>
        <v>1</v>
      </c>
      <c r="G43" s="7">
        <v>-147759035.326316</v>
      </c>
      <c r="H43" s="8">
        <v>17164101.692307599</v>
      </c>
      <c r="I43" s="8">
        <v>0</v>
      </c>
      <c r="J43" s="9">
        <f t="shared" si="10"/>
        <v>0</v>
      </c>
      <c r="K43" s="6">
        <f t="shared" ca="1" si="7"/>
        <v>1</v>
      </c>
      <c r="L43" s="10">
        <f t="shared" ca="1" si="8"/>
        <v>0</v>
      </c>
      <c r="M43" s="11">
        <f t="shared" ca="1" si="9"/>
        <v>0</v>
      </c>
    </row>
    <row r="44" spans="1:13" x14ac:dyDescent="0.25">
      <c r="A44" s="2" t="s">
        <v>63</v>
      </c>
      <c r="B44" s="3" t="s">
        <v>14</v>
      </c>
      <c r="C44" s="4">
        <v>45672</v>
      </c>
      <c r="D44" s="4">
        <v>46036</v>
      </c>
      <c r="E44" s="5">
        <v>476000000</v>
      </c>
      <c r="F44" s="6">
        <f t="shared" ca="1" si="5"/>
        <v>0.23626373626373626</v>
      </c>
      <c r="G44" s="7">
        <v>-154318290.98270699</v>
      </c>
      <c r="H44" s="8">
        <v>17531134.637362599</v>
      </c>
      <c r="I44" s="8">
        <v>0</v>
      </c>
      <c r="J44" s="9">
        <f t="shared" si="10"/>
        <v>0</v>
      </c>
      <c r="K44" s="6">
        <f t="shared" ca="1" si="7"/>
        <v>0.23626373626373626</v>
      </c>
      <c r="L44" s="10">
        <f t="shared" ca="1" si="8"/>
        <v>0</v>
      </c>
      <c r="M44" s="11">
        <f t="shared" ca="1" si="9"/>
        <v>0</v>
      </c>
    </row>
    <row r="45" spans="1:13" x14ac:dyDescent="0.25">
      <c r="A45" s="2" t="s">
        <v>64</v>
      </c>
      <c r="B45" s="3" t="s">
        <v>14</v>
      </c>
      <c r="C45" s="4">
        <v>45673</v>
      </c>
      <c r="D45" s="4">
        <v>46037</v>
      </c>
      <c r="E45" s="5">
        <v>422450000</v>
      </c>
      <c r="F45" s="6">
        <f t="shared" ca="1" si="5"/>
        <v>0.23351648351648352</v>
      </c>
      <c r="G45" s="7">
        <v>-160877546.63909799</v>
      </c>
      <c r="H45" s="8">
        <v>17898167.582417499</v>
      </c>
      <c r="I45" s="8">
        <v>0</v>
      </c>
      <c r="J45" s="9">
        <f t="shared" si="10"/>
        <v>0</v>
      </c>
      <c r="K45" s="6">
        <f t="shared" ca="1" si="7"/>
        <v>0.23351648351648352</v>
      </c>
      <c r="L45" s="10">
        <f t="shared" ca="1" si="8"/>
        <v>0</v>
      </c>
      <c r="M45" s="11">
        <f t="shared" ca="1" si="9"/>
        <v>0</v>
      </c>
    </row>
    <row r="46" spans="1:13" x14ac:dyDescent="0.25">
      <c r="A46" s="2" t="s">
        <v>65</v>
      </c>
      <c r="B46" s="24" t="s">
        <v>66</v>
      </c>
      <c r="C46" s="4">
        <v>45677</v>
      </c>
      <c r="D46" s="4">
        <v>45766</v>
      </c>
      <c r="E46" s="5">
        <v>638886987</v>
      </c>
      <c r="F46" s="6">
        <f t="shared" ca="1" si="5"/>
        <v>0.9101123595505618</v>
      </c>
      <c r="G46" s="7">
        <v>-167436802.29548901</v>
      </c>
      <c r="H46" s="8">
        <v>18265200.5274725</v>
      </c>
      <c r="I46" s="8">
        <v>0</v>
      </c>
      <c r="J46" s="9">
        <f t="shared" si="10"/>
        <v>0</v>
      </c>
      <c r="K46" s="6">
        <f t="shared" ca="1" si="7"/>
        <v>0.9101123595505618</v>
      </c>
      <c r="L46" s="10">
        <f t="shared" ca="1" si="8"/>
        <v>0</v>
      </c>
      <c r="M46" s="11">
        <f t="shared" ca="1" si="9"/>
        <v>0</v>
      </c>
    </row>
    <row r="47" spans="1:13" x14ac:dyDescent="0.25">
      <c r="A47" s="2" t="s">
        <v>67</v>
      </c>
      <c r="B47" s="2" t="s">
        <v>27</v>
      </c>
      <c r="C47" s="4">
        <v>45660</v>
      </c>
      <c r="D47" s="4">
        <v>46024</v>
      </c>
      <c r="E47" s="5">
        <v>4000000000</v>
      </c>
      <c r="F47" s="6">
        <f t="shared" ca="1" si="5"/>
        <v>0.26923076923076922</v>
      </c>
      <c r="G47" s="7">
        <v>-173996057.95188001</v>
      </c>
      <c r="H47" s="8">
        <v>18632233.4725274</v>
      </c>
      <c r="I47" s="8">
        <v>0</v>
      </c>
      <c r="J47" s="9">
        <f t="shared" si="10"/>
        <v>0</v>
      </c>
      <c r="K47" s="6">
        <f t="shared" ca="1" si="7"/>
        <v>0.26923076923076922</v>
      </c>
      <c r="L47" s="10">
        <f t="shared" ca="1" si="8"/>
        <v>0</v>
      </c>
      <c r="M47" s="11">
        <f t="shared" ca="1" si="9"/>
        <v>0</v>
      </c>
    </row>
    <row r="48" spans="1:13" x14ac:dyDescent="0.25">
      <c r="A48" s="2" t="s">
        <v>68</v>
      </c>
      <c r="B48" s="2" t="s">
        <v>27</v>
      </c>
      <c r="C48" s="4">
        <v>46792</v>
      </c>
      <c r="D48" s="4">
        <v>45698</v>
      </c>
      <c r="E48" s="5">
        <v>3059129694</v>
      </c>
      <c r="F48" s="6">
        <f t="shared" ca="1" si="5"/>
        <v>1</v>
      </c>
      <c r="G48" s="7">
        <v>-180555313.608271</v>
      </c>
      <c r="H48" s="8">
        <v>18999266.4175824</v>
      </c>
      <c r="I48" s="8">
        <v>0</v>
      </c>
      <c r="J48" s="9">
        <f t="shared" si="10"/>
        <v>0</v>
      </c>
      <c r="K48" s="6">
        <f t="shared" ca="1" si="7"/>
        <v>1</v>
      </c>
      <c r="L48" s="10">
        <f t="shared" ca="1" si="8"/>
        <v>0</v>
      </c>
      <c r="M48" s="11">
        <f t="shared" ca="1" si="9"/>
        <v>0</v>
      </c>
    </row>
    <row r="49" spans="1:13" x14ac:dyDescent="0.25">
      <c r="A49" s="2" t="s">
        <v>69</v>
      </c>
      <c r="B49" s="2" t="s">
        <v>70</v>
      </c>
      <c r="C49" s="4">
        <v>45812</v>
      </c>
      <c r="D49" s="4">
        <v>45693</v>
      </c>
      <c r="E49" s="5">
        <v>55673906</v>
      </c>
      <c r="F49" s="6">
        <f t="shared" ca="1" si="5"/>
        <v>1</v>
      </c>
      <c r="G49" s="7">
        <v>-187114569.264662</v>
      </c>
      <c r="H49" s="8">
        <v>19366299.3626373</v>
      </c>
      <c r="I49" s="8">
        <v>0</v>
      </c>
      <c r="J49" s="9">
        <f t="shared" si="10"/>
        <v>0</v>
      </c>
      <c r="K49" s="6">
        <f t="shared" ca="1" si="7"/>
        <v>1</v>
      </c>
      <c r="L49" s="10">
        <f t="shared" ca="1" si="8"/>
        <v>0</v>
      </c>
      <c r="M49" s="11">
        <f t="shared" ca="1" si="9"/>
        <v>0</v>
      </c>
    </row>
    <row r="50" spans="1:13" x14ac:dyDescent="0.25">
      <c r="A50" s="2" t="s">
        <v>71</v>
      </c>
      <c r="B50" s="2" t="s">
        <v>72</v>
      </c>
      <c r="C50" s="4">
        <v>45694</v>
      </c>
      <c r="D50" s="4">
        <v>45813</v>
      </c>
      <c r="E50" s="5">
        <v>192547082</v>
      </c>
      <c r="F50" s="6">
        <f t="shared" ca="1" si="5"/>
        <v>0.53781512605042014</v>
      </c>
      <c r="G50" s="7">
        <v>-193673824.92105299</v>
      </c>
      <c r="H50" s="8">
        <v>19733332.3076922</v>
      </c>
      <c r="I50" s="8">
        <v>0</v>
      </c>
      <c r="J50" s="9">
        <f t="shared" si="10"/>
        <v>0</v>
      </c>
      <c r="K50" s="6">
        <f t="shared" ca="1" si="7"/>
        <v>0.53781512605042014</v>
      </c>
      <c r="L50" s="10">
        <f t="shared" ca="1" si="8"/>
        <v>0</v>
      </c>
      <c r="M50" s="11">
        <f t="shared" ca="1" si="9"/>
        <v>0</v>
      </c>
    </row>
    <row r="51" spans="1:13" x14ac:dyDescent="0.25">
      <c r="A51" s="2" t="s">
        <v>73</v>
      </c>
      <c r="B51" s="2" t="s">
        <v>72</v>
      </c>
      <c r="C51" s="4">
        <v>45916</v>
      </c>
      <c r="D51" s="4">
        <v>45733</v>
      </c>
      <c r="E51" s="5">
        <v>860738424</v>
      </c>
      <c r="F51" s="6">
        <f t="shared" ca="1" si="5"/>
        <v>1</v>
      </c>
      <c r="G51" s="7">
        <v>-200233080.57744399</v>
      </c>
      <c r="H51" s="8">
        <v>20100365.2527472</v>
      </c>
      <c r="I51" s="8">
        <v>0</v>
      </c>
      <c r="J51" s="9">
        <v>0</v>
      </c>
      <c r="K51" s="6">
        <f t="shared" ca="1" si="7"/>
        <v>1</v>
      </c>
      <c r="L51" s="10">
        <f t="shared" ca="1" si="8"/>
        <v>0</v>
      </c>
      <c r="M51" s="11">
        <f t="shared" ca="1" si="9"/>
        <v>0</v>
      </c>
    </row>
    <row r="52" spans="1:13" x14ac:dyDescent="0.25">
      <c r="A52" s="2" t="s">
        <v>74</v>
      </c>
      <c r="B52" s="24" t="s">
        <v>66</v>
      </c>
      <c r="C52" s="4">
        <v>45693</v>
      </c>
      <c r="D52" s="4">
        <v>45781</v>
      </c>
      <c r="E52" s="5">
        <v>476364220</v>
      </c>
      <c r="F52" s="6">
        <f t="shared" ca="1" si="5"/>
        <v>0.73863636363636365</v>
      </c>
      <c r="G52" s="7">
        <v>-206792336.23383501</v>
      </c>
      <c r="H52" s="8">
        <v>20467398.1978021</v>
      </c>
      <c r="I52" s="8">
        <v>0</v>
      </c>
      <c r="J52" s="9">
        <f t="shared" ref="J52:J56" si="11">+I52</f>
        <v>0</v>
      </c>
      <c r="K52" s="6">
        <f t="shared" ca="1" si="7"/>
        <v>0.73863636363636365</v>
      </c>
      <c r="L52" s="10">
        <f t="shared" ca="1" si="8"/>
        <v>0</v>
      </c>
      <c r="M52" s="11">
        <f t="shared" ca="1" si="9"/>
        <v>0</v>
      </c>
    </row>
    <row r="53" spans="1:13" x14ac:dyDescent="0.25">
      <c r="A53" s="17" t="s">
        <v>75</v>
      </c>
      <c r="B53" s="25" t="s">
        <v>21</v>
      </c>
      <c r="C53" s="18">
        <v>45701</v>
      </c>
      <c r="D53" s="18">
        <v>45759</v>
      </c>
      <c r="E53" s="19">
        <v>101945678</v>
      </c>
      <c r="F53" s="6">
        <f t="shared" ca="1" si="5"/>
        <v>0.98275862068965514</v>
      </c>
      <c r="G53" s="7">
        <v>-213351591.89022601</v>
      </c>
      <c r="H53" s="8">
        <v>20834431.142857101</v>
      </c>
      <c r="I53" s="8">
        <v>0</v>
      </c>
      <c r="J53" s="9">
        <f t="shared" si="11"/>
        <v>0</v>
      </c>
      <c r="K53" s="6">
        <f t="shared" ca="1" si="7"/>
        <v>0.98275862068965514</v>
      </c>
      <c r="L53" s="10">
        <f t="shared" ca="1" si="8"/>
        <v>0</v>
      </c>
      <c r="M53" s="11">
        <f t="shared" ca="1" si="9"/>
        <v>0</v>
      </c>
    </row>
    <row r="54" spans="1:13" x14ac:dyDescent="0.25">
      <c r="A54" s="2" t="s">
        <v>76</v>
      </c>
      <c r="B54" s="26" t="s">
        <v>77</v>
      </c>
      <c r="C54" s="4">
        <v>45656</v>
      </c>
      <c r="D54" s="4">
        <v>45868</v>
      </c>
      <c r="E54" s="27">
        <v>500000000</v>
      </c>
      <c r="F54" s="6">
        <f t="shared" ca="1" si="5"/>
        <v>0.48113207547169812</v>
      </c>
      <c r="G54" s="7">
        <v>-219910847.546617</v>
      </c>
      <c r="H54" s="8">
        <v>21201464.087912001</v>
      </c>
      <c r="I54" s="8">
        <v>0</v>
      </c>
      <c r="J54" s="9">
        <f t="shared" si="11"/>
        <v>0</v>
      </c>
      <c r="K54" s="6">
        <f t="shared" ca="1" si="7"/>
        <v>0.48113207547169812</v>
      </c>
      <c r="L54" s="10">
        <f t="shared" ca="1" si="8"/>
        <v>0</v>
      </c>
      <c r="M54" s="11">
        <f t="shared" ca="1" si="9"/>
        <v>0</v>
      </c>
    </row>
    <row r="55" spans="1:13" x14ac:dyDescent="0.25">
      <c r="A55" s="12" t="s">
        <v>78</v>
      </c>
      <c r="B55" s="12" t="s">
        <v>79</v>
      </c>
      <c r="C55" s="28">
        <v>45789</v>
      </c>
      <c r="D55" s="28">
        <v>45670</v>
      </c>
      <c r="E55" s="15">
        <v>235885681</v>
      </c>
      <c r="F55" s="6">
        <f t="shared" ca="1" si="5"/>
        <v>1</v>
      </c>
      <c r="G55" s="7">
        <v>-226470103.203008</v>
      </c>
      <c r="H55" s="8">
        <v>21568497.032967001</v>
      </c>
      <c r="I55" s="8">
        <v>0</v>
      </c>
      <c r="J55" s="9">
        <f t="shared" si="11"/>
        <v>0</v>
      </c>
      <c r="K55" s="6">
        <f t="shared" ca="1" si="7"/>
        <v>1</v>
      </c>
      <c r="L55" s="10">
        <f t="shared" ca="1" si="8"/>
        <v>0</v>
      </c>
      <c r="M55" s="11">
        <f t="shared" ca="1" si="9"/>
        <v>0</v>
      </c>
    </row>
    <row r="56" spans="1:13" x14ac:dyDescent="0.25">
      <c r="A56" s="2" t="s">
        <v>80</v>
      </c>
      <c r="B56" s="26" t="s">
        <v>77</v>
      </c>
      <c r="C56" s="4">
        <v>45657</v>
      </c>
      <c r="D56" s="4">
        <v>46021</v>
      </c>
      <c r="E56" s="27">
        <v>1760000000</v>
      </c>
      <c r="F56" s="6">
        <f t="shared" ca="1" si="5"/>
        <v>0.27747252747252749</v>
      </c>
      <c r="G56" s="7">
        <v>-233029358.85939899</v>
      </c>
      <c r="H56" s="8">
        <v>21935529.978021901</v>
      </c>
      <c r="I56" s="8">
        <v>0</v>
      </c>
      <c r="J56" s="9">
        <f t="shared" si="11"/>
        <v>0</v>
      </c>
      <c r="K56" s="6">
        <f t="shared" ca="1" si="7"/>
        <v>0.27747252747252749</v>
      </c>
      <c r="L56" s="10">
        <f t="shared" ca="1" si="8"/>
        <v>0</v>
      </c>
      <c r="M56" s="11">
        <f t="shared" ca="1" si="9"/>
        <v>0</v>
      </c>
    </row>
  </sheetData>
  <conditionalFormatting sqref="A1">
    <cfRule type="duplicateValues" dxfId="10" priority="11"/>
  </conditionalFormatting>
  <conditionalFormatting sqref="A8:A43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conditionalFormatting sqref="A44:A56 A2:A7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UAESP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dcterms:created xsi:type="dcterms:W3CDTF">2025-04-04T01:36:28Z</dcterms:created>
  <dcterms:modified xsi:type="dcterms:W3CDTF">2025-04-11T21:14:43Z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2025-04-04T01:36:55Z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d6de8785-5a26-4e04-ab20-ff9043a85543</vt:lpwstr>
  </property>
  <property fmtid="{D5CDD505-2E9C-101B-9397-08002B2CF9AE}" pid="8" name="MSIP_Label_5fac521f-e930-485b-97f4-efbe7db8e98f_ContentBits">
    <vt:lpwstr>0</vt:lpwstr>
  </property>
  <property fmtid="{D5CDD505-2E9C-101B-9397-08002B2CF9AE}" pid="9" name="MSIP_Label_5fac521f-e930-485b-97f4-efbe7db8e98f_Tag">
    <vt:lpwstr>10, 3, 0, 1</vt:lpwstr>
  </property>
</Properties>
</file>