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uaespdc-my.sharepoint.com/personal/henry_ocampo_uaesp_gov_co/Documents/EQUIPO CALIDAD 2025/BOTÓN DE TRASPARENCIA 3.3/2024/UAESP D1/"/>
    </mc:Choice>
  </mc:AlternateContent>
  <xr:revisionPtr revIDLastSave="0" documentId="8_{5F210C4E-82B7-41C9-8E67-E271275DACB2}" xr6:coauthVersionLast="47" xr6:coauthVersionMax="47" xr10:uidLastSave="{00000000-0000-0000-0000-000000000000}"/>
  <bookViews>
    <workbookView xWindow="-120" yWindow="-120" windowWidth="20730" windowHeight="11040" xr2:uid="{78AD0BBB-52BB-489F-B6C3-BB06AD577DB3}"/>
  </bookViews>
  <sheets>
    <sheet name="UAESP NOVIEMBRE 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2" i="1" l="1"/>
  <c r="L32" i="1" s="1"/>
  <c r="J32" i="1"/>
  <c r="M32" i="1" s="1"/>
  <c r="F32" i="1"/>
  <c r="K31" i="1"/>
  <c r="L31" i="1" s="1"/>
  <c r="J31" i="1"/>
  <c r="F31" i="1"/>
  <c r="K30" i="1"/>
  <c r="L30" i="1" s="1"/>
  <c r="M30" i="1" s="1"/>
  <c r="J30" i="1"/>
  <c r="F30" i="1"/>
  <c r="K29" i="1"/>
  <c r="J29" i="1"/>
  <c r="F29" i="1"/>
  <c r="K28" i="1"/>
  <c r="J28" i="1"/>
  <c r="F28" i="1"/>
  <c r="K27" i="1"/>
  <c r="L27" i="1" s="1"/>
  <c r="M27" i="1" s="1"/>
  <c r="J27" i="1"/>
  <c r="F27" i="1"/>
  <c r="K26" i="1"/>
  <c r="L26" i="1" s="1"/>
  <c r="M26" i="1" s="1"/>
  <c r="J26" i="1"/>
  <c r="F26" i="1"/>
  <c r="K25" i="1"/>
  <c r="J25" i="1"/>
  <c r="F25" i="1"/>
  <c r="K24" i="1"/>
  <c r="L24" i="1" s="1"/>
  <c r="M24" i="1" s="1"/>
  <c r="F24" i="1"/>
  <c r="K23" i="1"/>
  <c r="J23" i="1"/>
  <c r="F23" i="1"/>
  <c r="K22" i="1"/>
  <c r="L22" i="1" s="1"/>
  <c r="M22" i="1" s="1"/>
  <c r="J22" i="1"/>
  <c r="F22" i="1"/>
  <c r="K21" i="1"/>
  <c r="L21" i="1" s="1"/>
  <c r="M21" i="1" s="1"/>
  <c r="J21" i="1"/>
  <c r="F21" i="1"/>
  <c r="K20" i="1"/>
  <c r="J20" i="1"/>
  <c r="F20" i="1"/>
  <c r="K19" i="1"/>
  <c r="L19" i="1" s="1"/>
  <c r="J19" i="1"/>
  <c r="F19" i="1"/>
  <c r="K18" i="1"/>
  <c r="L18" i="1" s="1"/>
  <c r="J18" i="1"/>
  <c r="F18" i="1"/>
  <c r="K17" i="1"/>
  <c r="L17" i="1" s="1"/>
  <c r="M17" i="1" s="1"/>
  <c r="J17" i="1"/>
  <c r="F17" i="1"/>
  <c r="K16" i="1"/>
  <c r="J16" i="1"/>
  <c r="F16" i="1"/>
  <c r="K15" i="1"/>
  <c r="J15" i="1"/>
  <c r="F15" i="1"/>
  <c r="L14" i="1"/>
  <c r="M14" i="1" s="1"/>
  <c r="K14" i="1"/>
  <c r="J14" i="1"/>
  <c r="F14" i="1"/>
  <c r="K13" i="1"/>
  <c r="L13" i="1" s="1"/>
  <c r="M13" i="1" s="1"/>
  <c r="J13" i="1"/>
  <c r="F13" i="1"/>
  <c r="K12" i="1"/>
  <c r="J12" i="1"/>
  <c r="F12" i="1"/>
  <c r="K11" i="1"/>
  <c r="L11" i="1" s="1"/>
  <c r="M11" i="1" s="1"/>
  <c r="F11" i="1"/>
  <c r="K10" i="1"/>
  <c r="J10" i="1"/>
  <c r="F10" i="1"/>
  <c r="L9" i="1"/>
  <c r="M9" i="1" s="1"/>
  <c r="K9" i="1"/>
  <c r="J9" i="1"/>
  <c r="F9" i="1"/>
  <c r="K8" i="1"/>
  <c r="L8" i="1" s="1"/>
  <c r="M8" i="1" s="1"/>
  <c r="J8" i="1"/>
  <c r="F8" i="1"/>
  <c r="K7" i="1"/>
  <c r="J7" i="1"/>
  <c r="F7" i="1"/>
  <c r="K6" i="1"/>
  <c r="L6" i="1" s="1"/>
  <c r="J6" i="1"/>
  <c r="F6" i="1"/>
  <c r="K5" i="1"/>
  <c r="L5" i="1" s="1"/>
  <c r="J5" i="1"/>
  <c r="M5" i="1" s="1"/>
  <c r="F5" i="1"/>
  <c r="K4" i="1"/>
  <c r="L4" i="1" s="1"/>
  <c r="M4" i="1" s="1"/>
  <c r="J4" i="1"/>
  <c r="F4" i="1"/>
  <c r="K3" i="1"/>
  <c r="J3" i="1"/>
  <c r="F3" i="1"/>
  <c r="K2" i="1"/>
  <c r="J2" i="1"/>
  <c r="M2" i="1" s="1"/>
  <c r="F2" i="1"/>
  <c r="M6" i="1" l="1"/>
  <c r="L3" i="1"/>
  <c r="M3" i="1" s="1"/>
  <c r="L29" i="1"/>
  <c r="M29" i="1" s="1"/>
  <c r="M31" i="1"/>
  <c r="L16" i="1"/>
  <c r="M16" i="1" s="1"/>
  <c r="M19" i="1"/>
  <c r="M18" i="1"/>
  <c r="L10" i="1"/>
  <c r="M10" i="1" s="1"/>
  <c r="L15" i="1"/>
  <c r="M15" i="1" s="1"/>
  <c r="L23" i="1"/>
  <c r="M23" i="1" s="1"/>
  <c r="L28" i="1"/>
  <c r="M28" i="1" s="1"/>
  <c r="L7" i="1"/>
  <c r="M7" i="1" s="1"/>
  <c r="L12" i="1"/>
  <c r="M12" i="1" s="1"/>
  <c r="L20" i="1"/>
  <c r="M20" i="1" s="1"/>
  <c r="L25" i="1"/>
  <c r="M25" i="1" s="1"/>
</calcChain>
</file>

<file path=xl/sharedStrings.xml><?xml version="1.0" encoding="utf-8"?>
<sst xmlns="http://schemas.openxmlformats.org/spreadsheetml/2006/main" count="75" uniqueCount="50">
  <si>
    <t xml:space="preserve">Nº Compromiso (Contrato) </t>
  </si>
  <si>
    <t>Tipo de Contrato</t>
  </si>
  <si>
    <t>Fecha inicio Base contratos legales</t>
  </si>
  <si>
    <t>Fecha fianalización
Base contratos legales</t>
  </si>
  <si>
    <t>Valor del contrato Compromisos</t>
  </si>
  <si>
    <t xml:space="preserve">Porcentaje de ejecución </t>
  </si>
  <si>
    <t>Recursos totales pagados Compromisos</t>
  </si>
  <si>
    <t>Recursos pendientes ejecutar Compromisos</t>
  </si>
  <si>
    <t>Cantidad otro si y adiciones Compromisos</t>
  </si>
  <si>
    <t>Valor adiciones Compromisos</t>
  </si>
  <si>
    <t>Porcentaje de ejecución  adiciones</t>
  </si>
  <si>
    <t>Recursos totales pagados Adiciones</t>
  </si>
  <si>
    <t>Recursos pendientes ejecutar Adiciones</t>
  </si>
  <si>
    <t>UAESP-503-2024</t>
  </si>
  <si>
    <t>PRESTACION DE SERVICIOS PROFESIONALES</t>
  </si>
  <si>
    <t>UAESP-504-2024</t>
  </si>
  <si>
    <t>PRESTACION DE SERVICIOS</t>
  </si>
  <si>
    <t>UAESP-505-2024</t>
  </si>
  <si>
    <t>ARRENDAMIENTO</t>
  </si>
  <si>
    <t>UAESP-506-2024</t>
  </si>
  <si>
    <t>UAESP-507-2024</t>
  </si>
  <si>
    <t>PRESTACION DE SERVICIOS DE APOYO A LA GESTION</t>
  </si>
  <si>
    <t>UAESP-508-2024</t>
  </si>
  <si>
    <t>UAESP-509-2024</t>
  </si>
  <si>
    <t>UAESP-510-2024</t>
  </si>
  <si>
    <t>UAESP-511-2024</t>
  </si>
  <si>
    <t>UAESP-512-2024</t>
  </si>
  <si>
    <t>UAESP-513-2024</t>
  </si>
  <si>
    <t>UAESP-514-2024</t>
  </si>
  <si>
    <t>UAESP-515-2024</t>
  </si>
  <si>
    <t>UAESP-516-2024</t>
  </si>
  <si>
    <t>COMPRAVENTA</t>
  </si>
  <si>
    <t>UAESP-517-2024</t>
  </si>
  <si>
    <t>UAESP-518-2024</t>
  </si>
  <si>
    <t>UAESP-519-2024</t>
  </si>
  <si>
    <t>UAESP-520-2024</t>
  </si>
  <si>
    <t>UAESP-521-2024</t>
  </si>
  <si>
    <t>UAESP-522-2024</t>
  </si>
  <si>
    <t>UAESP-523-2024</t>
  </si>
  <si>
    <t>UAESP-524-2024</t>
  </si>
  <si>
    <t>UAESP-525-2024</t>
  </si>
  <si>
    <t>UAESP-526-2024</t>
  </si>
  <si>
    <t>UAESP-527-2024</t>
  </si>
  <si>
    <t>UAESP-528-2024</t>
  </si>
  <si>
    <t>UAESP-530-2024</t>
  </si>
  <si>
    <t>UAESP-531-2024</t>
  </si>
  <si>
    <t>UAESP-537-2024</t>
  </si>
  <si>
    <t>UAESP-539-2024</t>
  </si>
  <si>
    <t>CONVENIO INTERADMINISTRATIVO</t>
  </si>
  <si>
    <t>UAESP-540-2024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</si>
</sst>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&quot;$&quot;\ #,##0"/>
    <numFmt numFmtId="165" formatCode="_-[$$-409]* #,##0.00_ ;_-[$$-409]* \-#,##0.00\ ;_-[$$-409]* &quot;-&quot;??_ ;_-@_ "/>
    <numFmt numFmtId="166" formatCode="_-* #,##0_-;\-* #,##0_-;_-* &quot;-&quot;??_-;_-@_-"/>
  </numFmts>
  <fonts count="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2"/>
      <color theme="1"/>
      <name val="Arial"/>
      <family val="2"/>
    </font>
    <font>
      <sz val="10"/>
      <color rgb="FF000000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11"/>
      <color theme="1"/>
      <name val="Arial"/>
      <family val="2"/>
    </font>
    <font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8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/>
    <xf numFmtId="0" fontId="4" fillId="3" borderId="1" xfId="0" applyFont="1" applyFill="1" applyBorder="1"/>
    <xf numFmtId="14" fontId="4" fillId="0" borderId="1" xfId="0" applyNumberFormat="1" applyFont="1" applyBorder="1"/>
    <xf numFmtId="164" fontId="4" fillId="0" borderId="2" xfId="0" applyNumberFormat="1" applyFont="1" applyBorder="1"/>
    <xf numFmtId="9" fontId="5" fillId="0" borderId="1" xfId="2" applyFont="1" applyBorder="1" applyAlignment="1">
      <alignment horizontal="center" vertical="center"/>
    </xf>
    <xf numFmtId="164" fontId="4" fillId="0" borderId="1" xfId="0" applyNumberFormat="1" applyFont="1" applyBorder="1"/>
    <xf numFmtId="165" fontId="4" fillId="0" borderId="3" xfId="0" applyNumberFormat="1" applyFont="1" applyBorder="1"/>
    <xf numFmtId="3" fontId="6" fillId="0" borderId="1" xfId="0" applyNumberFormat="1" applyFont="1" applyBorder="1" applyAlignment="1">
      <alignment horizontal="center" vertical="center"/>
    </xf>
    <xf numFmtId="166" fontId="5" fillId="0" borderId="1" xfId="1" applyNumberFormat="1" applyFont="1" applyBorder="1" applyAlignment="1">
      <alignment horizontal="center" vertical="center"/>
    </xf>
    <xf numFmtId="43" fontId="5" fillId="0" borderId="1" xfId="0" applyNumberFormat="1" applyFont="1" applyBorder="1" applyAlignment="1">
      <alignment horizontal="center" vertical="center"/>
    </xf>
    <xf numFmtId="0" fontId="4" fillId="0" borderId="1" xfId="0" applyFont="1" applyBorder="1"/>
    <xf numFmtId="14" fontId="4" fillId="3" borderId="1" xfId="0" applyNumberFormat="1" applyFont="1" applyFill="1" applyBorder="1"/>
    <xf numFmtId="0" fontId="4" fillId="0" borderId="4" xfId="0" applyFont="1" applyBorder="1"/>
    <xf numFmtId="0" fontId="4" fillId="3" borderId="4" xfId="0" applyFont="1" applyFill="1" applyBorder="1"/>
    <xf numFmtId="14" fontId="4" fillId="3" borderId="4" xfId="0" applyNumberFormat="1" applyFont="1" applyFill="1" applyBorder="1"/>
    <xf numFmtId="164" fontId="4" fillId="0" borderId="5" xfId="0" applyNumberFormat="1" applyFont="1" applyBorder="1"/>
    <xf numFmtId="0" fontId="4" fillId="0" borderId="6" xfId="0" applyFont="1" applyBorder="1"/>
    <xf numFmtId="14" fontId="4" fillId="3" borderId="6" xfId="0" applyNumberFormat="1" applyFont="1" applyFill="1" applyBorder="1"/>
    <xf numFmtId="164" fontId="4" fillId="0" borderId="7" xfId="0" applyNumberFormat="1" applyFont="1" applyBorder="1"/>
    <xf numFmtId="14" fontId="4" fillId="0" borderId="6" xfId="0" applyNumberFormat="1" applyFont="1" applyBorder="1"/>
    <xf numFmtId="0" fontId="4" fillId="3" borderId="6" xfId="0" applyFont="1" applyFill="1" applyBorder="1"/>
    <xf numFmtId="0" fontId="4" fillId="0" borderId="3" xfId="0" applyFont="1" applyBorder="1"/>
    <xf numFmtId="0" fontId="4" fillId="3" borderId="3" xfId="0" applyFont="1" applyFill="1" applyBorder="1"/>
    <xf numFmtId="14" fontId="4" fillId="3" borderId="3" xfId="0" applyNumberFormat="1" applyFont="1" applyFill="1" applyBorder="1"/>
    <xf numFmtId="164" fontId="4" fillId="0" borderId="8" xfId="0" applyNumberFormat="1" applyFont="1" applyBorder="1"/>
    <xf numFmtId="14" fontId="4" fillId="0" borderId="3" xfId="0" applyNumberFormat="1" applyFont="1" applyBorder="1"/>
  </cellXfs>
  <cellStyles count="3">
    <cellStyle name="Millares" xfId="1" builtinId="3"/>
    <cellStyle name="Normal" xfId="0" builtinId="0"/>
    <cellStyle name="Porcentaje" xfId="2" builtinId="5"/>
  </cellStyles>
  <dxfs count="15"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A83CB4-DCA8-4611-A087-3D842A90C4AF}">
  <sheetPr>
    <tabColor rgb="FF92D050"/>
  </sheetPr>
  <dimension ref="A1:M32"/>
  <sheetViews>
    <sheetView tabSelected="1" workbookViewId="0">
      <selection activeCell="A5" sqref="A5"/>
    </sheetView>
  </sheetViews>
  <sheetFormatPr baseColWidth="10" defaultRowHeight="15" x14ac:dyDescent="0.25"/>
  <cols>
    <col min="1" max="1" width="14.28515625" bestFit="1" customWidth="1"/>
    <col min="2" max="2" width="41.28515625" bestFit="1" customWidth="1"/>
    <col min="3" max="3" width="18.42578125" customWidth="1"/>
    <col min="4" max="4" width="22.5703125" customWidth="1"/>
    <col min="5" max="5" width="16.85546875" bestFit="1" customWidth="1"/>
    <col min="6" max="6" width="11.140625" bestFit="1" customWidth="1"/>
    <col min="7" max="7" width="15.42578125" bestFit="1" customWidth="1"/>
    <col min="8" max="8" width="17.5703125" customWidth="1"/>
    <col min="9" max="9" width="17.140625" customWidth="1"/>
    <col min="10" max="10" width="21.7109375" customWidth="1"/>
    <col min="11" max="11" width="15.85546875" customWidth="1"/>
    <col min="12" max="12" width="15.7109375" customWidth="1"/>
    <col min="13" max="13" width="15.5703125" bestFit="1" customWidth="1"/>
  </cols>
  <sheetData>
    <row r="1" spans="1:13" ht="78.7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</row>
    <row r="2" spans="1:13" x14ac:dyDescent="0.25">
      <c r="A2" s="2" t="s">
        <v>13</v>
      </c>
      <c r="B2" s="3" t="s">
        <v>14</v>
      </c>
      <c r="C2" s="4">
        <v>45602</v>
      </c>
      <c r="D2" s="4">
        <v>45693</v>
      </c>
      <c r="E2" s="5">
        <v>24000000</v>
      </c>
      <c r="F2" s="6">
        <f t="shared" ref="F2:F32" ca="1" si="0">+IF(TODAY()&lt;D2,_xlfn.DAYS(C2,TODAY())/_xlfn.DAYS(C2,D2),1)</f>
        <v>1</v>
      </c>
      <c r="G2" s="7">
        <v>24000000</v>
      </c>
      <c r="H2" s="8">
        <v>0</v>
      </c>
      <c r="I2" s="8">
        <v>0</v>
      </c>
      <c r="J2" s="9">
        <f t="shared" ref="J2:J23" si="1">+I2</f>
        <v>0</v>
      </c>
      <c r="K2" s="6">
        <f t="shared" ref="K2:K32" ca="1" si="2">+IF(TODAY()&lt;D2,_xlfn.DAYS(C2,TODAY())/_xlfn.DAYS(C2,D2),1)</f>
        <v>1</v>
      </c>
      <c r="L2" s="10"/>
      <c r="M2" s="11">
        <f t="shared" ref="M2:M32" si="3">+J2-L2</f>
        <v>0</v>
      </c>
    </row>
    <row r="3" spans="1:13" x14ac:dyDescent="0.25">
      <c r="A3" s="2" t="s">
        <v>15</v>
      </c>
      <c r="B3" s="12" t="s">
        <v>16</v>
      </c>
      <c r="C3" s="4">
        <v>45604</v>
      </c>
      <c r="D3" s="4">
        <v>45695</v>
      </c>
      <c r="E3" s="5">
        <v>127867880</v>
      </c>
      <c r="F3" s="6">
        <f t="shared" ca="1" si="0"/>
        <v>1</v>
      </c>
      <c r="G3" s="7">
        <v>127867880</v>
      </c>
      <c r="H3" s="8">
        <v>0</v>
      </c>
      <c r="I3" s="8">
        <v>0</v>
      </c>
      <c r="J3" s="9">
        <f t="shared" si="1"/>
        <v>0</v>
      </c>
      <c r="K3" s="6">
        <f t="shared" ca="1" si="2"/>
        <v>1</v>
      </c>
      <c r="L3" s="10">
        <f t="shared" ref="L3:L32" ca="1" si="4">+J3*K3</f>
        <v>0</v>
      </c>
      <c r="M3" s="11">
        <f t="shared" ca="1" si="3"/>
        <v>0</v>
      </c>
    </row>
    <row r="4" spans="1:13" x14ac:dyDescent="0.25">
      <c r="A4" s="2" t="s">
        <v>17</v>
      </c>
      <c r="B4" s="12" t="s">
        <v>18</v>
      </c>
      <c r="C4" s="13">
        <v>45609</v>
      </c>
      <c r="D4" s="13">
        <v>45700</v>
      </c>
      <c r="E4" s="5">
        <v>28000000</v>
      </c>
      <c r="F4" s="6">
        <f t="shared" ca="1" si="0"/>
        <v>1</v>
      </c>
      <c r="G4" s="7">
        <v>42000000</v>
      </c>
      <c r="H4" s="8">
        <v>14000000</v>
      </c>
      <c r="I4" s="8">
        <v>14000000</v>
      </c>
      <c r="J4" s="9">
        <f t="shared" si="1"/>
        <v>14000000</v>
      </c>
      <c r="K4" s="6">
        <f t="shared" ca="1" si="2"/>
        <v>1</v>
      </c>
      <c r="L4" s="10">
        <f t="shared" ca="1" si="4"/>
        <v>14000000</v>
      </c>
      <c r="M4" s="11">
        <f t="shared" ca="1" si="3"/>
        <v>0</v>
      </c>
    </row>
    <row r="5" spans="1:13" x14ac:dyDescent="0.25">
      <c r="A5" s="2" t="s">
        <v>19</v>
      </c>
      <c r="B5" s="3" t="s">
        <v>14</v>
      </c>
      <c r="C5" s="4">
        <v>45604</v>
      </c>
      <c r="D5" s="4">
        <v>45664</v>
      </c>
      <c r="E5" s="5">
        <v>16000000</v>
      </c>
      <c r="F5" s="6">
        <f t="shared" ca="1" si="0"/>
        <v>1</v>
      </c>
      <c r="G5" s="7">
        <v>16000000</v>
      </c>
      <c r="H5" s="8">
        <v>0</v>
      </c>
      <c r="I5" s="8">
        <v>0</v>
      </c>
      <c r="J5" s="9">
        <f t="shared" si="1"/>
        <v>0</v>
      </c>
      <c r="K5" s="6">
        <f t="shared" ca="1" si="2"/>
        <v>1</v>
      </c>
      <c r="L5" s="10">
        <f t="shared" ca="1" si="4"/>
        <v>0</v>
      </c>
      <c r="M5" s="11">
        <f t="shared" ca="1" si="3"/>
        <v>0</v>
      </c>
    </row>
    <row r="6" spans="1:13" x14ac:dyDescent="0.25">
      <c r="A6" s="2" t="s">
        <v>20</v>
      </c>
      <c r="B6" s="12" t="s">
        <v>21</v>
      </c>
      <c r="C6" s="13">
        <v>45609</v>
      </c>
      <c r="D6" s="13">
        <v>45759</v>
      </c>
      <c r="E6" s="5">
        <v>35000000</v>
      </c>
      <c r="F6" s="6">
        <f t="shared" ca="1" si="0"/>
        <v>0.94</v>
      </c>
      <c r="G6" s="7">
        <v>35000000</v>
      </c>
      <c r="H6" s="8">
        <v>0</v>
      </c>
      <c r="I6" s="8">
        <v>0</v>
      </c>
      <c r="J6" s="9">
        <f t="shared" si="1"/>
        <v>0</v>
      </c>
      <c r="K6" s="6">
        <f t="shared" ca="1" si="2"/>
        <v>0.94</v>
      </c>
      <c r="L6" s="10">
        <f t="shared" ca="1" si="4"/>
        <v>0</v>
      </c>
      <c r="M6" s="11">
        <f t="shared" ca="1" si="3"/>
        <v>0</v>
      </c>
    </row>
    <row r="7" spans="1:13" x14ac:dyDescent="0.25">
      <c r="A7" s="2" t="s">
        <v>22</v>
      </c>
      <c r="B7" s="12" t="s">
        <v>16</v>
      </c>
      <c r="C7" s="13">
        <v>45611</v>
      </c>
      <c r="D7" s="13">
        <v>45791</v>
      </c>
      <c r="E7" s="5">
        <v>644176047</v>
      </c>
      <c r="F7" s="6">
        <f t="shared" ca="1" si="0"/>
        <v>0.77222222222222225</v>
      </c>
      <c r="G7" s="7">
        <v>644176047</v>
      </c>
      <c r="H7" s="8">
        <v>0</v>
      </c>
      <c r="I7" s="8">
        <v>0</v>
      </c>
      <c r="J7" s="9">
        <f t="shared" si="1"/>
        <v>0</v>
      </c>
      <c r="K7" s="6">
        <f t="shared" ca="1" si="2"/>
        <v>0.77222222222222225</v>
      </c>
      <c r="L7" s="10">
        <f t="shared" ca="1" si="4"/>
        <v>0</v>
      </c>
      <c r="M7" s="11">
        <f t="shared" ca="1" si="3"/>
        <v>0</v>
      </c>
    </row>
    <row r="8" spans="1:13" x14ac:dyDescent="0.25">
      <c r="A8" s="2" t="s">
        <v>23</v>
      </c>
      <c r="B8" s="3" t="s">
        <v>14</v>
      </c>
      <c r="C8" s="13">
        <v>45603</v>
      </c>
      <c r="D8" s="13">
        <v>45694</v>
      </c>
      <c r="E8" s="5">
        <v>30000000</v>
      </c>
      <c r="F8" s="6">
        <f t="shared" ca="1" si="0"/>
        <v>1</v>
      </c>
      <c r="G8" s="7">
        <v>40000000</v>
      </c>
      <c r="H8" s="8">
        <v>10000000</v>
      </c>
      <c r="I8" s="8">
        <v>10000000</v>
      </c>
      <c r="J8" s="9">
        <f t="shared" si="1"/>
        <v>10000000</v>
      </c>
      <c r="K8" s="6">
        <f t="shared" ca="1" si="2"/>
        <v>1</v>
      </c>
      <c r="L8" s="10">
        <f t="shared" ca="1" si="4"/>
        <v>10000000</v>
      </c>
      <c r="M8" s="11">
        <f t="shared" ca="1" si="3"/>
        <v>0</v>
      </c>
    </row>
    <row r="9" spans="1:13" x14ac:dyDescent="0.25">
      <c r="A9" s="12" t="s">
        <v>24</v>
      </c>
      <c r="B9" s="3" t="s">
        <v>14</v>
      </c>
      <c r="C9" s="13">
        <v>45615</v>
      </c>
      <c r="D9" s="13">
        <v>45716</v>
      </c>
      <c r="E9" s="5">
        <v>23333333</v>
      </c>
      <c r="F9" s="6">
        <f t="shared" ca="1" si="0"/>
        <v>1</v>
      </c>
      <c r="G9" s="7">
        <v>34999999</v>
      </c>
      <c r="H9" s="8">
        <v>11666666</v>
      </c>
      <c r="I9" s="8">
        <v>11666666</v>
      </c>
      <c r="J9" s="9">
        <f t="shared" si="1"/>
        <v>11666666</v>
      </c>
      <c r="K9" s="6">
        <f t="shared" ca="1" si="2"/>
        <v>1</v>
      </c>
      <c r="L9" s="10">
        <f t="shared" ca="1" si="4"/>
        <v>11666666</v>
      </c>
      <c r="M9" s="11">
        <f t="shared" ca="1" si="3"/>
        <v>0</v>
      </c>
    </row>
    <row r="10" spans="1:13" x14ac:dyDescent="0.25">
      <c r="A10" s="12" t="s">
        <v>25</v>
      </c>
      <c r="B10" s="3" t="s">
        <v>14</v>
      </c>
      <c r="C10" s="4">
        <v>45614</v>
      </c>
      <c r="D10" s="4">
        <v>45674</v>
      </c>
      <c r="E10" s="5">
        <v>13200000</v>
      </c>
      <c r="F10" s="6">
        <f t="shared" ca="1" si="0"/>
        <v>1</v>
      </c>
      <c r="G10" s="7">
        <v>13200000</v>
      </c>
      <c r="H10" s="8">
        <v>0</v>
      </c>
      <c r="I10" s="8">
        <v>0</v>
      </c>
      <c r="J10" s="9">
        <f t="shared" si="1"/>
        <v>0</v>
      </c>
      <c r="K10" s="6">
        <f t="shared" ca="1" si="2"/>
        <v>1</v>
      </c>
      <c r="L10" s="10">
        <f t="shared" ca="1" si="4"/>
        <v>0</v>
      </c>
      <c r="M10" s="11">
        <f t="shared" ca="1" si="3"/>
        <v>0</v>
      </c>
    </row>
    <row r="11" spans="1:13" x14ac:dyDescent="0.25">
      <c r="A11" s="12" t="s">
        <v>26</v>
      </c>
      <c r="B11" s="3" t="s">
        <v>14</v>
      </c>
      <c r="C11" s="13">
        <v>45609</v>
      </c>
      <c r="D11" s="13">
        <v>45700</v>
      </c>
      <c r="E11" s="5">
        <v>30000000</v>
      </c>
      <c r="F11" s="6">
        <f t="shared" ca="1" si="0"/>
        <v>1</v>
      </c>
      <c r="G11" s="7">
        <v>30000000</v>
      </c>
      <c r="H11" s="8">
        <v>0</v>
      </c>
      <c r="I11" s="8">
        <v>0</v>
      </c>
      <c r="J11" s="9">
        <v>0</v>
      </c>
      <c r="K11" s="6">
        <f t="shared" ca="1" si="2"/>
        <v>1</v>
      </c>
      <c r="L11" s="10">
        <f t="shared" ca="1" si="4"/>
        <v>0</v>
      </c>
      <c r="M11" s="11">
        <f t="shared" ca="1" si="3"/>
        <v>0</v>
      </c>
    </row>
    <row r="12" spans="1:13" x14ac:dyDescent="0.25">
      <c r="A12" s="12" t="s">
        <v>27</v>
      </c>
      <c r="B12" s="3" t="s">
        <v>14</v>
      </c>
      <c r="C12" s="4">
        <v>45614</v>
      </c>
      <c r="D12" s="4">
        <v>45664</v>
      </c>
      <c r="E12" s="5">
        <v>11666666</v>
      </c>
      <c r="F12" s="6">
        <f t="shared" ca="1" si="0"/>
        <v>1</v>
      </c>
      <c r="G12" s="7">
        <v>11666666</v>
      </c>
      <c r="H12" s="8">
        <v>0</v>
      </c>
      <c r="I12" s="8">
        <v>0</v>
      </c>
      <c r="J12" s="9">
        <f t="shared" si="1"/>
        <v>0</v>
      </c>
      <c r="K12" s="6">
        <f t="shared" ca="1" si="2"/>
        <v>1</v>
      </c>
      <c r="L12" s="10">
        <f t="shared" ca="1" si="4"/>
        <v>0</v>
      </c>
      <c r="M12" s="11">
        <f t="shared" ca="1" si="3"/>
        <v>0</v>
      </c>
    </row>
    <row r="13" spans="1:13" x14ac:dyDescent="0.25">
      <c r="A13" s="12" t="s">
        <v>28</v>
      </c>
      <c r="B13" s="3" t="s">
        <v>14</v>
      </c>
      <c r="C13" s="13">
        <v>45624</v>
      </c>
      <c r="D13" s="13">
        <v>45723</v>
      </c>
      <c r="E13" s="5">
        <v>23333333</v>
      </c>
      <c r="F13" s="6">
        <f t="shared" ca="1" si="0"/>
        <v>1</v>
      </c>
      <c r="G13" s="7">
        <v>34999999</v>
      </c>
      <c r="H13" s="8">
        <v>11666666</v>
      </c>
      <c r="I13" s="8">
        <v>11666666</v>
      </c>
      <c r="J13" s="9">
        <f t="shared" si="1"/>
        <v>11666666</v>
      </c>
      <c r="K13" s="6">
        <f t="shared" ca="1" si="2"/>
        <v>1</v>
      </c>
      <c r="L13" s="10">
        <f t="shared" ca="1" si="4"/>
        <v>11666666</v>
      </c>
      <c r="M13" s="11">
        <f t="shared" ca="1" si="3"/>
        <v>0</v>
      </c>
    </row>
    <row r="14" spans="1:13" x14ac:dyDescent="0.25">
      <c r="A14" s="14" t="s">
        <v>29</v>
      </c>
      <c r="B14" s="15" t="s">
        <v>14</v>
      </c>
      <c r="C14" s="16">
        <v>45611</v>
      </c>
      <c r="D14" s="16">
        <v>45678</v>
      </c>
      <c r="E14" s="17">
        <v>18000000</v>
      </c>
      <c r="F14" s="6">
        <f t="shared" ca="1" si="0"/>
        <v>1</v>
      </c>
      <c r="G14" s="7">
        <v>26800000</v>
      </c>
      <c r="H14" s="8">
        <v>8800000</v>
      </c>
      <c r="I14" s="8">
        <v>8800000</v>
      </c>
      <c r="J14" s="9">
        <f t="shared" si="1"/>
        <v>8800000</v>
      </c>
      <c r="K14" s="6">
        <f t="shared" ca="1" si="2"/>
        <v>1</v>
      </c>
      <c r="L14" s="10">
        <f t="shared" ca="1" si="4"/>
        <v>8800000</v>
      </c>
      <c r="M14" s="11">
        <f t="shared" ca="1" si="3"/>
        <v>0</v>
      </c>
    </row>
    <row r="15" spans="1:13" x14ac:dyDescent="0.25">
      <c r="A15" s="18" t="s">
        <v>30</v>
      </c>
      <c r="B15" s="18" t="s">
        <v>31</v>
      </c>
      <c r="C15" s="19">
        <v>45630</v>
      </c>
      <c r="D15" s="19">
        <v>45691</v>
      </c>
      <c r="E15" s="20">
        <v>17838100</v>
      </c>
      <c r="F15" s="6">
        <f t="shared" ca="1" si="0"/>
        <v>1</v>
      </c>
      <c r="G15" s="7">
        <v>17838100</v>
      </c>
      <c r="H15" s="8">
        <v>6887179.2307692301</v>
      </c>
      <c r="I15" s="8">
        <v>0</v>
      </c>
      <c r="J15" s="9">
        <f t="shared" si="1"/>
        <v>0</v>
      </c>
      <c r="K15" s="6">
        <f t="shared" ca="1" si="2"/>
        <v>1</v>
      </c>
      <c r="L15" s="10">
        <f t="shared" ca="1" si="4"/>
        <v>0</v>
      </c>
      <c r="M15" s="11">
        <f t="shared" ca="1" si="3"/>
        <v>0</v>
      </c>
    </row>
    <row r="16" spans="1:13" x14ac:dyDescent="0.25">
      <c r="A16" s="18" t="s">
        <v>32</v>
      </c>
      <c r="B16" s="18" t="s">
        <v>21</v>
      </c>
      <c r="C16" s="21">
        <v>45622</v>
      </c>
      <c r="D16" s="21">
        <v>45686</v>
      </c>
      <c r="E16" s="20">
        <v>6450000</v>
      </c>
      <c r="F16" s="6">
        <f t="shared" ca="1" si="0"/>
        <v>1</v>
      </c>
      <c r="G16" s="7">
        <v>9600000</v>
      </c>
      <c r="H16" s="8">
        <v>7254212.17582417</v>
      </c>
      <c r="I16" s="8">
        <v>3150000</v>
      </c>
      <c r="J16" s="9">
        <f t="shared" si="1"/>
        <v>3150000</v>
      </c>
      <c r="K16" s="6">
        <f t="shared" ca="1" si="2"/>
        <v>1</v>
      </c>
      <c r="L16" s="10">
        <f t="shared" ca="1" si="4"/>
        <v>3150000</v>
      </c>
      <c r="M16" s="11">
        <f t="shared" ca="1" si="3"/>
        <v>0</v>
      </c>
    </row>
    <row r="17" spans="1:13" x14ac:dyDescent="0.25">
      <c r="A17" s="18" t="s">
        <v>33</v>
      </c>
      <c r="B17" s="22" t="s">
        <v>14</v>
      </c>
      <c r="C17" s="21">
        <v>45615</v>
      </c>
      <c r="D17" s="21">
        <v>45679</v>
      </c>
      <c r="E17" s="20">
        <v>10033333</v>
      </c>
      <c r="F17" s="6">
        <f t="shared" ca="1" si="0"/>
        <v>1</v>
      </c>
      <c r="G17" s="7">
        <v>14933333</v>
      </c>
      <c r="H17" s="8">
        <v>7621245.1208791202</v>
      </c>
      <c r="I17" s="8">
        <v>4900000</v>
      </c>
      <c r="J17" s="9">
        <f t="shared" si="1"/>
        <v>4900000</v>
      </c>
      <c r="K17" s="6">
        <f t="shared" ca="1" si="2"/>
        <v>1</v>
      </c>
      <c r="L17" s="10">
        <f t="shared" ca="1" si="4"/>
        <v>4900000</v>
      </c>
      <c r="M17" s="11">
        <f t="shared" ca="1" si="3"/>
        <v>0</v>
      </c>
    </row>
    <row r="18" spans="1:13" x14ac:dyDescent="0.25">
      <c r="A18" s="18" t="s">
        <v>34</v>
      </c>
      <c r="B18" s="22" t="s">
        <v>14</v>
      </c>
      <c r="C18" s="21">
        <v>45615</v>
      </c>
      <c r="D18" s="21">
        <v>45679</v>
      </c>
      <c r="E18" s="20">
        <v>10033333</v>
      </c>
      <c r="F18" s="6">
        <f t="shared" ca="1" si="0"/>
        <v>1</v>
      </c>
      <c r="G18" s="7">
        <v>14933333</v>
      </c>
      <c r="H18" s="8">
        <v>7988278.0659340601</v>
      </c>
      <c r="I18" s="8">
        <v>4900000</v>
      </c>
      <c r="J18" s="9">
        <f t="shared" si="1"/>
        <v>4900000</v>
      </c>
      <c r="K18" s="6">
        <f t="shared" ca="1" si="2"/>
        <v>1</v>
      </c>
      <c r="L18" s="10">
        <f t="shared" ca="1" si="4"/>
        <v>4900000</v>
      </c>
      <c r="M18" s="11">
        <f t="shared" ca="1" si="3"/>
        <v>0</v>
      </c>
    </row>
    <row r="19" spans="1:13" x14ac:dyDescent="0.25">
      <c r="A19" s="18" t="s">
        <v>35</v>
      </c>
      <c r="B19" s="22" t="s">
        <v>14</v>
      </c>
      <c r="C19" s="21">
        <v>45615</v>
      </c>
      <c r="D19" s="21">
        <v>45706</v>
      </c>
      <c r="E19" s="20">
        <v>24000000</v>
      </c>
      <c r="F19" s="6">
        <f t="shared" ca="1" si="0"/>
        <v>1</v>
      </c>
      <c r="G19" s="7">
        <v>24000000</v>
      </c>
      <c r="H19" s="8">
        <v>8355311.0109890103</v>
      </c>
      <c r="I19" s="8">
        <v>0</v>
      </c>
      <c r="J19" s="9">
        <f t="shared" si="1"/>
        <v>0</v>
      </c>
      <c r="K19" s="6">
        <f t="shared" ca="1" si="2"/>
        <v>1</v>
      </c>
      <c r="L19" s="10">
        <f t="shared" ca="1" si="4"/>
        <v>0</v>
      </c>
      <c r="M19" s="11">
        <f t="shared" ca="1" si="3"/>
        <v>0</v>
      </c>
    </row>
    <row r="20" spans="1:13" x14ac:dyDescent="0.25">
      <c r="A20" s="18" t="s">
        <v>36</v>
      </c>
      <c r="B20" s="18" t="s">
        <v>21</v>
      </c>
      <c r="C20" s="21">
        <v>45617</v>
      </c>
      <c r="D20" s="21">
        <v>45660</v>
      </c>
      <c r="E20" s="20">
        <v>8385000</v>
      </c>
      <c r="F20" s="6">
        <f t="shared" ca="1" si="0"/>
        <v>1</v>
      </c>
      <c r="G20" s="7">
        <v>8385000</v>
      </c>
      <c r="H20" s="8">
        <v>8722343.9560439494</v>
      </c>
      <c r="I20" s="8">
        <v>0</v>
      </c>
      <c r="J20" s="9">
        <f t="shared" si="1"/>
        <v>0</v>
      </c>
      <c r="K20" s="6">
        <f t="shared" ca="1" si="2"/>
        <v>1</v>
      </c>
      <c r="L20" s="10">
        <f t="shared" ca="1" si="4"/>
        <v>0</v>
      </c>
      <c r="M20" s="11">
        <f t="shared" ca="1" si="3"/>
        <v>0</v>
      </c>
    </row>
    <row r="21" spans="1:13" x14ac:dyDescent="0.25">
      <c r="A21" s="18" t="s">
        <v>37</v>
      </c>
      <c r="B21" s="22" t="s">
        <v>14</v>
      </c>
      <c r="C21" s="21">
        <v>45616</v>
      </c>
      <c r="D21" s="21">
        <v>45661</v>
      </c>
      <c r="E21" s="20">
        <v>6750000</v>
      </c>
      <c r="F21" s="6">
        <f t="shared" ca="1" si="0"/>
        <v>1</v>
      </c>
      <c r="G21" s="7">
        <v>6750000</v>
      </c>
      <c r="H21" s="8">
        <v>9089376.9010988995</v>
      </c>
      <c r="I21" s="8">
        <v>0</v>
      </c>
      <c r="J21" s="9">
        <f t="shared" si="1"/>
        <v>0</v>
      </c>
      <c r="K21" s="6">
        <f t="shared" ca="1" si="2"/>
        <v>1</v>
      </c>
      <c r="L21" s="10">
        <f t="shared" ca="1" si="4"/>
        <v>0</v>
      </c>
      <c r="M21" s="11">
        <f t="shared" ca="1" si="3"/>
        <v>0</v>
      </c>
    </row>
    <row r="22" spans="1:13" x14ac:dyDescent="0.25">
      <c r="A22" s="18" t="s">
        <v>38</v>
      </c>
      <c r="B22" s="22" t="s">
        <v>14</v>
      </c>
      <c r="C22" s="21">
        <v>45617</v>
      </c>
      <c r="D22" s="21">
        <v>45681</v>
      </c>
      <c r="E22" s="20">
        <v>10033333</v>
      </c>
      <c r="F22" s="6">
        <f t="shared" ca="1" si="0"/>
        <v>1</v>
      </c>
      <c r="G22" s="7">
        <v>14933333</v>
      </c>
      <c r="H22" s="8">
        <v>9456409.8461538404</v>
      </c>
      <c r="I22" s="8">
        <v>4900000</v>
      </c>
      <c r="J22" s="9">
        <f t="shared" si="1"/>
        <v>4900000</v>
      </c>
      <c r="K22" s="6">
        <f t="shared" ca="1" si="2"/>
        <v>1</v>
      </c>
      <c r="L22" s="10">
        <f t="shared" ca="1" si="4"/>
        <v>4900000</v>
      </c>
      <c r="M22" s="11">
        <f t="shared" ca="1" si="3"/>
        <v>0</v>
      </c>
    </row>
    <row r="23" spans="1:13" x14ac:dyDescent="0.25">
      <c r="A23" s="18" t="s">
        <v>39</v>
      </c>
      <c r="B23" s="22" t="s">
        <v>14</v>
      </c>
      <c r="C23" s="21">
        <v>45982</v>
      </c>
      <c r="D23" s="21">
        <v>45663</v>
      </c>
      <c r="E23" s="20">
        <v>10033333</v>
      </c>
      <c r="F23" s="6">
        <f t="shared" ca="1" si="0"/>
        <v>1</v>
      </c>
      <c r="G23" s="7">
        <v>10033333</v>
      </c>
      <c r="H23" s="8">
        <v>9823442.7912087906</v>
      </c>
      <c r="I23" s="8">
        <v>0</v>
      </c>
      <c r="J23" s="9">
        <f t="shared" si="1"/>
        <v>0</v>
      </c>
      <c r="K23" s="6">
        <f t="shared" ca="1" si="2"/>
        <v>1</v>
      </c>
      <c r="L23" s="10">
        <f t="shared" ca="1" si="4"/>
        <v>0</v>
      </c>
      <c r="M23" s="11">
        <f t="shared" ca="1" si="3"/>
        <v>0</v>
      </c>
    </row>
    <row r="24" spans="1:13" x14ac:dyDescent="0.25">
      <c r="A24" s="18" t="s">
        <v>40</v>
      </c>
      <c r="B24" s="22" t="s">
        <v>14</v>
      </c>
      <c r="C24" s="19">
        <v>45615</v>
      </c>
      <c r="D24" s="19">
        <v>45706</v>
      </c>
      <c r="E24" s="20">
        <v>27000000</v>
      </c>
      <c r="F24" s="6">
        <f t="shared" ca="1" si="0"/>
        <v>1</v>
      </c>
      <c r="G24" s="7">
        <v>27000000</v>
      </c>
      <c r="H24" s="8">
        <v>10190475.7362637</v>
      </c>
      <c r="I24" s="8">
        <v>0</v>
      </c>
      <c r="J24" s="9">
        <v>0</v>
      </c>
      <c r="K24" s="6">
        <f t="shared" ca="1" si="2"/>
        <v>1</v>
      </c>
      <c r="L24" s="10">
        <f t="shared" ca="1" si="4"/>
        <v>0</v>
      </c>
      <c r="M24" s="11">
        <f t="shared" ca="1" si="3"/>
        <v>0</v>
      </c>
    </row>
    <row r="25" spans="1:13" x14ac:dyDescent="0.25">
      <c r="A25" s="18" t="s">
        <v>41</v>
      </c>
      <c r="B25" s="22" t="s">
        <v>14</v>
      </c>
      <c r="C25" s="21">
        <v>45615</v>
      </c>
      <c r="D25" s="21">
        <v>45679</v>
      </c>
      <c r="E25" s="20">
        <v>10033333</v>
      </c>
      <c r="F25" s="6">
        <f t="shared" ca="1" si="0"/>
        <v>1</v>
      </c>
      <c r="G25" s="7">
        <v>14933333</v>
      </c>
      <c r="H25" s="8">
        <v>10557508.6813187</v>
      </c>
      <c r="I25" s="8">
        <v>4900000</v>
      </c>
      <c r="J25" s="9">
        <f t="shared" ref="J25:J32" si="5">+I25</f>
        <v>4900000</v>
      </c>
      <c r="K25" s="6">
        <f t="shared" ca="1" si="2"/>
        <v>1</v>
      </c>
      <c r="L25" s="10">
        <f t="shared" ca="1" si="4"/>
        <v>4900000</v>
      </c>
      <c r="M25" s="11">
        <f t="shared" ca="1" si="3"/>
        <v>0</v>
      </c>
    </row>
    <row r="26" spans="1:13" x14ac:dyDescent="0.25">
      <c r="A26" s="18" t="s">
        <v>42</v>
      </c>
      <c r="B26" s="22" t="s">
        <v>14</v>
      </c>
      <c r="C26" s="19">
        <v>45615</v>
      </c>
      <c r="D26" s="19">
        <v>45678</v>
      </c>
      <c r="E26" s="20">
        <v>16800000</v>
      </c>
      <c r="F26" s="6">
        <f t="shared" ca="1" si="0"/>
        <v>1</v>
      </c>
      <c r="G26" s="7">
        <v>25200000</v>
      </c>
      <c r="H26" s="8">
        <v>10924541.6263736</v>
      </c>
      <c r="I26" s="8">
        <v>8400000</v>
      </c>
      <c r="J26" s="9">
        <f t="shared" si="5"/>
        <v>8400000</v>
      </c>
      <c r="K26" s="6">
        <f t="shared" ca="1" si="2"/>
        <v>1</v>
      </c>
      <c r="L26" s="10">
        <f t="shared" ca="1" si="4"/>
        <v>8400000</v>
      </c>
      <c r="M26" s="11">
        <f t="shared" ca="1" si="3"/>
        <v>0</v>
      </c>
    </row>
    <row r="27" spans="1:13" x14ac:dyDescent="0.25">
      <c r="A27" s="18" t="s">
        <v>43</v>
      </c>
      <c r="B27" s="18" t="s">
        <v>21</v>
      </c>
      <c r="C27" s="19">
        <v>45632</v>
      </c>
      <c r="D27" s="19">
        <v>45672</v>
      </c>
      <c r="E27" s="20">
        <v>6000000</v>
      </c>
      <c r="F27" s="6">
        <f t="shared" ca="1" si="0"/>
        <v>1</v>
      </c>
      <c r="G27" s="7">
        <v>6000000</v>
      </c>
      <c r="H27" s="8">
        <v>11291574.571428601</v>
      </c>
      <c r="I27" s="8">
        <v>0</v>
      </c>
      <c r="J27" s="9">
        <f t="shared" si="5"/>
        <v>0</v>
      </c>
      <c r="K27" s="6">
        <f t="shared" ca="1" si="2"/>
        <v>1</v>
      </c>
      <c r="L27" s="10">
        <f t="shared" ca="1" si="4"/>
        <v>0</v>
      </c>
      <c r="M27" s="11">
        <f t="shared" ca="1" si="3"/>
        <v>0</v>
      </c>
    </row>
    <row r="28" spans="1:13" x14ac:dyDescent="0.25">
      <c r="A28" s="23" t="s">
        <v>44</v>
      </c>
      <c r="B28" s="24" t="s">
        <v>14</v>
      </c>
      <c r="C28" s="25">
        <v>45622</v>
      </c>
      <c r="D28" s="25">
        <v>45713</v>
      </c>
      <c r="E28" s="26">
        <v>27000000</v>
      </c>
      <c r="F28" s="6">
        <f t="shared" ca="1" si="0"/>
        <v>1</v>
      </c>
      <c r="G28" s="7">
        <v>27000000</v>
      </c>
      <c r="H28" s="8">
        <v>11658607.516483501</v>
      </c>
      <c r="I28" s="23"/>
      <c r="J28" s="9">
        <f t="shared" si="5"/>
        <v>0</v>
      </c>
      <c r="K28" s="6">
        <f t="shared" ca="1" si="2"/>
        <v>1</v>
      </c>
      <c r="L28" s="10">
        <f t="shared" ca="1" si="4"/>
        <v>0</v>
      </c>
      <c r="M28" s="11">
        <f t="shared" ca="1" si="3"/>
        <v>0</v>
      </c>
    </row>
    <row r="29" spans="1:13" x14ac:dyDescent="0.25">
      <c r="A29" s="23" t="s">
        <v>45</v>
      </c>
      <c r="B29" s="23" t="s">
        <v>21</v>
      </c>
      <c r="C29" s="25">
        <v>45621</v>
      </c>
      <c r="D29" s="25">
        <v>45737</v>
      </c>
      <c r="E29" s="26">
        <v>22620000</v>
      </c>
      <c r="F29" s="6">
        <f t="shared" ca="1" si="0"/>
        <v>1</v>
      </c>
      <c r="G29" s="7">
        <v>22620000</v>
      </c>
      <c r="H29" s="8">
        <v>12025640.461538499</v>
      </c>
      <c r="I29" s="8">
        <v>0</v>
      </c>
      <c r="J29" s="9">
        <f t="shared" si="5"/>
        <v>0</v>
      </c>
      <c r="K29" s="6">
        <f t="shared" ca="1" si="2"/>
        <v>1</v>
      </c>
      <c r="L29" s="10">
        <f t="shared" ca="1" si="4"/>
        <v>0</v>
      </c>
      <c r="M29" s="11">
        <f t="shared" ca="1" si="3"/>
        <v>0</v>
      </c>
    </row>
    <row r="30" spans="1:13" x14ac:dyDescent="0.25">
      <c r="A30" s="23" t="s">
        <v>46</v>
      </c>
      <c r="B30" s="24" t="s">
        <v>14</v>
      </c>
      <c r="C30" s="27">
        <v>45625</v>
      </c>
      <c r="D30" s="27">
        <v>45350</v>
      </c>
      <c r="E30" s="26">
        <v>18000000</v>
      </c>
      <c r="F30" s="6">
        <f t="shared" ca="1" si="0"/>
        <v>1</v>
      </c>
      <c r="G30" s="7">
        <v>18000000</v>
      </c>
      <c r="H30" s="8">
        <v>12392673.406593399</v>
      </c>
      <c r="I30" s="8">
        <v>0</v>
      </c>
      <c r="J30" s="9">
        <f t="shared" si="5"/>
        <v>0</v>
      </c>
      <c r="K30" s="6">
        <f t="shared" ca="1" si="2"/>
        <v>1</v>
      </c>
      <c r="L30" s="10">
        <f t="shared" ca="1" si="4"/>
        <v>0</v>
      </c>
      <c r="M30" s="11">
        <f t="shared" ca="1" si="3"/>
        <v>0</v>
      </c>
    </row>
    <row r="31" spans="1:13" x14ac:dyDescent="0.25">
      <c r="A31" s="18" t="s">
        <v>47</v>
      </c>
      <c r="B31" s="18" t="s">
        <v>48</v>
      </c>
      <c r="C31" s="19">
        <v>45628</v>
      </c>
      <c r="D31" s="19">
        <v>45717</v>
      </c>
      <c r="E31" s="20">
        <v>343200000</v>
      </c>
      <c r="F31" s="6">
        <f t="shared" ca="1" si="0"/>
        <v>1</v>
      </c>
      <c r="G31" s="7">
        <v>343200000</v>
      </c>
      <c r="H31" s="8">
        <v>12759706.351648301</v>
      </c>
      <c r="I31" s="8">
        <v>0</v>
      </c>
      <c r="J31" s="9">
        <f t="shared" si="5"/>
        <v>0</v>
      </c>
      <c r="K31" s="6">
        <f t="shared" ca="1" si="2"/>
        <v>1</v>
      </c>
      <c r="L31" s="10">
        <f t="shared" ca="1" si="4"/>
        <v>0</v>
      </c>
      <c r="M31" s="11">
        <f t="shared" ca="1" si="3"/>
        <v>0</v>
      </c>
    </row>
    <row r="32" spans="1:13" x14ac:dyDescent="0.25">
      <c r="A32" s="23" t="s">
        <v>49</v>
      </c>
      <c r="B32" s="23" t="s">
        <v>31</v>
      </c>
      <c r="C32" s="25">
        <v>45638</v>
      </c>
      <c r="D32" s="25">
        <v>46002</v>
      </c>
      <c r="E32" s="26">
        <v>23671516</v>
      </c>
      <c r="F32" s="6">
        <f t="shared" ca="1" si="0"/>
        <v>0.30769230769230771</v>
      </c>
      <c r="G32" s="7">
        <v>23671516</v>
      </c>
      <c r="H32" s="8">
        <v>13126739.2967033</v>
      </c>
      <c r="I32" s="8">
        <v>0</v>
      </c>
      <c r="J32" s="9">
        <f t="shared" si="5"/>
        <v>0</v>
      </c>
      <c r="K32" s="6">
        <f t="shared" ca="1" si="2"/>
        <v>0.30769230769230771</v>
      </c>
      <c r="L32" s="10">
        <f t="shared" ca="1" si="4"/>
        <v>0</v>
      </c>
      <c r="M32" s="11">
        <f t="shared" ca="1" si="3"/>
        <v>0</v>
      </c>
    </row>
  </sheetData>
  <conditionalFormatting sqref="A1">
    <cfRule type="duplicateValues" dxfId="14" priority="15"/>
  </conditionalFormatting>
  <conditionalFormatting sqref="A2:A8">
    <cfRule type="duplicateValues" dxfId="13" priority="6"/>
    <cfRule type="duplicateValues" dxfId="12" priority="7"/>
    <cfRule type="duplicateValues" dxfId="11" priority="8"/>
    <cfRule type="duplicateValues" dxfId="10" priority="9"/>
  </conditionalFormatting>
  <conditionalFormatting sqref="A2:A30">
    <cfRule type="duplicateValues" dxfId="9" priority="10"/>
    <cfRule type="duplicateValues" dxfId="8" priority="11"/>
    <cfRule type="duplicateValues" dxfId="7" priority="12"/>
    <cfRule type="duplicateValues" dxfId="6" priority="13"/>
    <cfRule type="duplicateValues" dxfId="5" priority="14"/>
  </conditionalFormatting>
  <conditionalFormatting sqref="A31:A32">
    <cfRule type="duplicateValues" dxfId="4" priority="1"/>
    <cfRule type="duplicateValues" dxfId="3" priority="2"/>
    <cfRule type="duplicateValues" dxfId="2" priority="3"/>
    <cfRule type="duplicateValues" dxfId="1" priority="4"/>
    <cfRule type="duplicateValues" dxfId="0" priority="5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UAESP NOVIEMBRE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Henry Ocampo Fajardo</dc:creator>
  <cp:lastModifiedBy>Henry Ocampo Fajardo</cp:lastModifiedBy>
  <dcterms:created xsi:type="dcterms:W3CDTF">2025-04-04T01:33:14Z</dcterms:created>
  <dcterms:modified xsi:type="dcterms:W3CDTF">2025-04-04T01:35:58Z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fac521f-e930-485b-97f4-efbe7db8e98f_Enabled">
    <vt:lpwstr>true</vt:lpwstr>
  </property>
  <property fmtid="{D5CDD505-2E9C-101B-9397-08002B2CF9AE}" pid="3" name="MSIP_Label_5fac521f-e930-485b-97f4-efbe7db8e98f_SetDate">
    <vt:lpwstr>2025-04-04T01:35:05Z</vt:lpwstr>
  </property>
  <property fmtid="{D5CDD505-2E9C-101B-9397-08002B2CF9AE}" pid="4" name="MSIP_Label_5fac521f-e930-485b-97f4-efbe7db8e98f_Method">
    <vt:lpwstr>Standard</vt:lpwstr>
  </property>
  <property fmtid="{D5CDD505-2E9C-101B-9397-08002B2CF9AE}" pid="5" name="MSIP_Label_5fac521f-e930-485b-97f4-efbe7db8e98f_Name">
    <vt:lpwstr>defa4170-0d19-0005-0004-bc88714345d2</vt:lpwstr>
  </property>
  <property fmtid="{D5CDD505-2E9C-101B-9397-08002B2CF9AE}" pid="6" name="MSIP_Label_5fac521f-e930-485b-97f4-efbe7db8e98f_SiteId">
    <vt:lpwstr>9ecb216e-449b-4584-bc82-26bce78574fb</vt:lpwstr>
  </property>
  <property fmtid="{D5CDD505-2E9C-101B-9397-08002B2CF9AE}" pid="7" name="MSIP_Label_5fac521f-e930-485b-97f4-efbe7db8e98f_ActionId">
    <vt:lpwstr>1e54738c-bd33-4bfa-a2f6-9e3518ea7564</vt:lpwstr>
  </property>
  <property fmtid="{D5CDD505-2E9C-101B-9397-08002B2CF9AE}" pid="8" name="MSIP_Label_5fac521f-e930-485b-97f4-efbe7db8e98f_ContentBits">
    <vt:lpwstr>0</vt:lpwstr>
  </property>
  <property fmtid="{D5CDD505-2E9C-101B-9397-08002B2CF9AE}" pid="9" name="MSIP_Label_5fac521f-e930-485b-97f4-efbe7db8e98f_Tag">
    <vt:lpwstr>10, 3, 0, 1</vt:lpwstr>
  </property>
</Properties>
</file>