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Lenovo\OneDrive - UAESP\8. Formulación, ejecución y evaluación plan de Bienestar Social e Incentivos\AÑO 2025\2. Plan de Bienestar e Incentivos\"/>
    </mc:Choice>
  </mc:AlternateContent>
  <xr:revisionPtr revIDLastSave="0" documentId="13_ncr:1_{0EC5D7F4-813B-431A-8AA0-8BEEB3AD5974}" xr6:coauthVersionLast="47" xr6:coauthVersionMax="47" xr10:uidLastSave="{00000000-0000-0000-0000-000000000000}"/>
  <bookViews>
    <workbookView xWindow="-120" yWindow="-120" windowWidth="29040" windowHeight="15840" firstSheet="3" activeTab="3" xr2:uid="{00000000-000D-0000-FFFF-FFFF00000000}"/>
  </bookViews>
  <sheets>
    <sheet name="Cronograma Bienestar 2024" sheetId="8" state="hidden" r:id="rId1"/>
    <sheet name="Cronograma Bienestar 2025 V1" sheetId="10" state="hidden" r:id="rId2"/>
    <sheet name="Cronograma personal seguimiento" sheetId="13" state="hidden" r:id="rId3"/>
    <sheet name="Cronograma Bienestar 2025 V2" sheetId="9" r:id="rId4"/>
    <sheet name="Cronograma Bienestar 2024 (2)" sheetId="14" state="hidden" r:id="rId5"/>
    <sheet name="Hoja2" sheetId="11" state="hidden" r:id="rId6"/>
    <sheet name="Hoja3" sheetId="12" state="hidden" r:id="rId7"/>
  </sheets>
  <definedNames>
    <definedName name="_xlnm._FilterDatabase" localSheetId="0" hidden="1">'Cronograma Bienestar 2024'!$A$5:$T$147</definedName>
    <definedName name="_xlnm._FilterDatabase" localSheetId="4" hidden="1">'Cronograma Bienestar 2024 (2)'!$A$5:$WVX$147</definedName>
    <definedName name="_xlnm._FilterDatabase" localSheetId="1" hidden="1">'Cronograma Bienestar 2025 V1'!$A$5:$T$138</definedName>
    <definedName name="_xlnm._FilterDatabase" localSheetId="3" hidden="1">'Cronograma Bienestar 2025 V2'!$A$5:$AG$5</definedName>
    <definedName name="_xlnm._FilterDatabase" localSheetId="2" hidden="1">'Cronograma personal seguimiento'!$A$2:$T$2</definedName>
    <definedName name="_xlnm.Print_Area" localSheetId="0">'Cronograma Bienestar 2024'!$B$1:$O$147</definedName>
    <definedName name="_xlnm.Print_Area" localSheetId="4">'Cronograma Bienestar 2024 (2)'!$B$1:$O$147</definedName>
    <definedName name="_xlnm.Print_Area" localSheetId="1">'Cronograma Bienestar 2025 V1'!$B$1:$O$138</definedName>
    <definedName name="_xlnm.Print_Area" localSheetId="3">'Cronograma Bienestar 2025 V2'!$B$1:$O$147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4" i="14" l="1"/>
  <c r="N144" i="14"/>
  <c r="M144" i="14"/>
  <c r="L144" i="14"/>
  <c r="K144" i="14"/>
  <c r="J144" i="14"/>
  <c r="I144" i="14"/>
  <c r="H144" i="14"/>
  <c r="G144" i="14"/>
  <c r="F144" i="14"/>
  <c r="E144" i="14"/>
  <c r="D144" i="14"/>
  <c r="O143" i="14"/>
  <c r="N143" i="14"/>
  <c r="M143" i="14"/>
  <c r="L143" i="14"/>
  <c r="K143" i="14"/>
  <c r="J143" i="14"/>
  <c r="I143" i="14"/>
  <c r="H143" i="14"/>
  <c r="G143" i="14"/>
  <c r="F143" i="14"/>
  <c r="E143" i="14"/>
  <c r="D143" i="14"/>
  <c r="O137" i="14"/>
  <c r="N137" i="14"/>
  <c r="M137" i="14"/>
  <c r="L137" i="14"/>
  <c r="K137" i="14"/>
  <c r="J137" i="14"/>
  <c r="I137" i="14"/>
  <c r="H137" i="14"/>
  <c r="G137" i="14"/>
  <c r="F137" i="14"/>
  <c r="E137" i="14"/>
  <c r="D137" i="14"/>
  <c r="O136" i="14"/>
  <c r="N136" i="14"/>
  <c r="M136" i="14"/>
  <c r="L136" i="14"/>
  <c r="K136" i="14"/>
  <c r="J136" i="14"/>
  <c r="I136" i="14"/>
  <c r="H136" i="14"/>
  <c r="G136" i="14"/>
  <c r="F136" i="14"/>
  <c r="E136" i="14"/>
  <c r="D136" i="14"/>
  <c r="O106" i="14"/>
  <c r="N106" i="14"/>
  <c r="M106" i="14"/>
  <c r="L106" i="14"/>
  <c r="K106" i="14"/>
  <c r="J106" i="14"/>
  <c r="I106" i="14"/>
  <c r="H106" i="14"/>
  <c r="G106" i="14"/>
  <c r="F106" i="14"/>
  <c r="E106" i="14"/>
  <c r="D106" i="14"/>
  <c r="O105" i="14"/>
  <c r="N105" i="14"/>
  <c r="M105" i="14"/>
  <c r="L105" i="14"/>
  <c r="K105" i="14"/>
  <c r="J105" i="14"/>
  <c r="I105" i="14"/>
  <c r="H105" i="14"/>
  <c r="G105" i="14"/>
  <c r="F105" i="14"/>
  <c r="E105" i="14"/>
  <c r="D105" i="14"/>
  <c r="O99" i="14"/>
  <c r="N99" i="14"/>
  <c r="M99" i="14"/>
  <c r="L99" i="14"/>
  <c r="K99" i="14"/>
  <c r="J99" i="14"/>
  <c r="I99" i="14"/>
  <c r="H99" i="14"/>
  <c r="G99" i="14"/>
  <c r="F99" i="14"/>
  <c r="E99" i="14"/>
  <c r="D99" i="14"/>
  <c r="O98" i="14"/>
  <c r="N98" i="14"/>
  <c r="M98" i="14"/>
  <c r="L98" i="14"/>
  <c r="K98" i="14"/>
  <c r="J98" i="14"/>
  <c r="I98" i="14"/>
  <c r="H98" i="14"/>
  <c r="G98" i="14"/>
  <c r="F98" i="14"/>
  <c r="E98" i="14"/>
  <c r="D98" i="14"/>
  <c r="O92" i="14"/>
  <c r="N92" i="14"/>
  <c r="M92" i="14"/>
  <c r="L92" i="14"/>
  <c r="K92" i="14"/>
  <c r="J92" i="14"/>
  <c r="I92" i="14"/>
  <c r="H92" i="14"/>
  <c r="G92" i="14"/>
  <c r="F92" i="14"/>
  <c r="E92" i="14"/>
  <c r="D92" i="14"/>
  <c r="O91" i="14"/>
  <c r="N91" i="14"/>
  <c r="M91" i="14"/>
  <c r="L91" i="14"/>
  <c r="K91" i="14"/>
  <c r="J91" i="14"/>
  <c r="I91" i="14"/>
  <c r="H91" i="14"/>
  <c r="G91" i="14"/>
  <c r="F91" i="14"/>
  <c r="E91" i="14"/>
  <c r="D91" i="14"/>
  <c r="O87" i="14"/>
  <c r="N87" i="14"/>
  <c r="M87" i="14"/>
  <c r="L87" i="14"/>
  <c r="K87" i="14"/>
  <c r="J87" i="14"/>
  <c r="I87" i="14"/>
  <c r="H87" i="14"/>
  <c r="G87" i="14"/>
  <c r="F87" i="14"/>
  <c r="E87" i="14"/>
  <c r="D87" i="14"/>
  <c r="O86" i="14"/>
  <c r="N86" i="14"/>
  <c r="M86" i="14"/>
  <c r="L86" i="14"/>
  <c r="K86" i="14"/>
  <c r="J86" i="14"/>
  <c r="I86" i="14"/>
  <c r="H86" i="14"/>
  <c r="G86" i="14"/>
  <c r="F86" i="14"/>
  <c r="E86" i="14"/>
  <c r="D86" i="14"/>
  <c r="O70" i="14"/>
  <c r="O146" i="14" s="1"/>
  <c r="N70" i="14"/>
  <c r="N146" i="14" s="1"/>
  <c r="M70" i="14"/>
  <c r="M146" i="14" s="1"/>
  <c r="L70" i="14"/>
  <c r="L146" i="14" s="1"/>
  <c r="K70" i="14"/>
  <c r="K146" i="14" s="1"/>
  <c r="J70" i="14"/>
  <c r="J146" i="14" s="1"/>
  <c r="I70" i="14"/>
  <c r="I146" i="14" s="1"/>
  <c r="H70" i="14"/>
  <c r="H146" i="14" s="1"/>
  <c r="G70" i="14"/>
  <c r="G146" i="14" s="1"/>
  <c r="F70" i="14"/>
  <c r="F146" i="14" s="1"/>
  <c r="E70" i="14"/>
  <c r="E146" i="14" s="1"/>
  <c r="D70" i="14"/>
  <c r="D146" i="14" s="1"/>
  <c r="D152" i="14" s="1"/>
  <c r="O69" i="14"/>
  <c r="O145" i="14" s="1"/>
  <c r="N69" i="14"/>
  <c r="N145" i="14" s="1"/>
  <c r="M69" i="14"/>
  <c r="M145" i="14" s="1"/>
  <c r="L69" i="14"/>
  <c r="L145" i="14" s="1"/>
  <c r="K69" i="14"/>
  <c r="K145" i="14" s="1"/>
  <c r="J69" i="14"/>
  <c r="J145" i="14" s="1"/>
  <c r="I69" i="14"/>
  <c r="I145" i="14" s="1"/>
  <c r="H69" i="14"/>
  <c r="H145" i="14" s="1"/>
  <c r="G69" i="14"/>
  <c r="G145" i="14" s="1"/>
  <c r="F69" i="14"/>
  <c r="F145" i="14" s="1"/>
  <c r="E69" i="14"/>
  <c r="E145" i="14" s="1"/>
  <c r="D69" i="14"/>
  <c r="D145" i="14" s="1"/>
  <c r="D151" i="14" s="1"/>
  <c r="R27" i="13"/>
  <c r="Q27" i="13"/>
  <c r="P27" i="13"/>
  <c r="O27" i="13"/>
  <c r="N27" i="13"/>
  <c r="M27" i="13"/>
  <c r="L27" i="13"/>
  <c r="K27" i="13"/>
  <c r="J27" i="13"/>
  <c r="I27" i="13"/>
  <c r="H27" i="13"/>
  <c r="G27" i="13"/>
  <c r="R13" i="13"/>
  <c r="Q13" i="13"/>
  <c r="P13" i="13"/>
  <c r="O13" i="13"/>
  <c r="N13" i="13"/>
  <c r="M13" i="13"/>
  <c r="L13" i="13"/>
  <c r="K13" i="13"/>
  <c r="J13" i="13"/>
  <c r="I13" i="13"/>
  <c r="H13" i="13"/>
  <c r="G13" i="13"/>
  <c r="E137" i="9"/>
  <c r="F137" i="9"/>
  <c r="G137" i="9"/>
  <c r="H137" i="9"/>
  <c r="I137" i="9"/>
  <c r="J137" i="9"/>
  <c r="K137" i="9"/>
  <c r="L137" i="9"/>
  <c r="M137" i="9"/>
  <c r="N137" i="9"/>
  <c r="O137" i="9"/>
  <c r="D137" i="9"/>
  <c r="E136" i="9"/>
  <c r="F136" i="9"/>
  <c r="G136" i="9"/>
  <c r="H136" i="9"/>
  <c r="I136" i="9"/>
  <c r="J136" i="9"/>
  <c r="K136" i="9"/>
  <c r="L136" i="9"/>
  <c r="M136" i="9"/>
  <c r="N136" i="9"/>
  <c r="O136" i="9"/>
  <c r="D136" i="9"/>
  <c r="E128" i="9"/>
  <c r="F128" i="9"/>
  <c r="G128" i="9"/>
  <c r="H128" i="9"/>
  <c r="I128" i="9"/>
  <c r="J128" i="9"/>
  <c r="K128" i="9"/>
  <c r="L128" i="9"/>
  <c r="M128" i="9"/>
  <c r="N128" i="9"/>
  <c r="O128" i="9"/>
  <c r="D128" i="9"/>
  <c r="E127" i="9"/>
  <c r="F127" i="9"/>
  <c r="G127" i="9"/>
  <c r="H127" i="9"/>
  <c r="I127" i="9"/>
  <c r="J127" i="9"/>
  <c r="K127" i="9"/>
  <c r="L127" i="9"/>
  <c r="M127" i="9"/>
  <c r="N127" i="9"/>
  <c r="O127" i="9"/>
  <c r="D127" i="9"/>
  <c r="E123" i="9"/>
  <c r="F123" i="9"/>
  <c r="G123" i="9"/>
  <c r="H123" i="9"/>
  <c r="I123" i="9"/>
  <c r="J123" i="9"/>
  <c r="K123" i="9"/>
  <c r="L123" i="9"/>
  <c r="M123" i="9"/>
  <c r="N123" i="9"/>
  <c r="O123" i="9"/>
  <c r="D123" i="9"/>
  <c r="E122" i="9"/>
  <c r="F122" i="9"/>
  <c r="G122" i="9"/>
  <c r="H122" i="9"/>
  <c r="I122" i="9"/>
  <c r="J122" i="9"/>
  <c r="K122" i="9"/>
  <c r="L122" i="9"/>
  <c r="M122" i="9"/>
  <c r="N122" i="9"/>
  <c r="O122" i="9"/>
  <c r="D122" i="9"/>
  <c r="E114" i="9"/>
  <c r="F114" i="9"/>
  <c r="G114" i="9"/>
  <c r="H114" i="9"/>
  <c r="I114" i="9"/>
  <c r="J114" i="9"/>
  <c r="K114" i="9"/>
  <c r="L114" i="9"/>
  <c r="M114" i="9"/>
  <c r="N114" i="9"/>
  <c r="O114" i="9"/>
  <c r="E113" i="9"/>
  <c r="F113" i="9"/>
  <c r="G113" i="9"/>
  <c r="H113" i="9"/>
  <c r="I113" i="9"/>
  <c r="J113" i="9"/>
  <c r="K113" i="9"/>
  <c r="L113" i="9"/>
  <c r="M113" i="9"/>
  <c r="N113" i="9"/>
  <c r="O113" i="9"/>
  <c r="D114" i="9"/>
  <c r="D113" i="9"/>
  <c r="E103" i="9"/>
  <c r="F103" i="9"/>
  <c r="G103" i="9"/>
  <c r="H103" i="9"/>
  <c r="I103" i="9"/>
  <c r="J103" i="9"/>
  <c r="K103" i="9"/>
  <c r="L103" i="9"/>
  <c r="M103" i="9"/>
  <c r="N103" i="9"/>
  <c r="O103" i="9"/>
  <c r="D103" i="9"/>
  <c r="E102" i="9"/>
  <c r="F102" i="9"/>
  <c r="G102" i="9"/>
  <c r="H102" i="9"/>
  <c r="I102" i="9"/>
  <c r="J102" i="9"/>
  <c r="K102" i="9"/>
  <c r="L102" i="9"/>
  <c r="M102" i="9"/>
  <c r="N102" i="9"/>
  <c r="O102" i="9"/>
  <c r="D102" i="9"/>
  <c r="E88" i="9"/>
  <c r="E146" i="9" s="1"/>
  <c r="F88" i="9"/>
  <c r="F146" i="9" s="1"/>
  <c r="G88" i="9"/>
  <c r="G146" i="9" s="1"/>
  <c r="H88" i="9"/>
  <c r="H146" i="9" s="1"/>
  <c r="I88" i="9"/>
  <c r="I146" i="9" s="1"/>
  <c r="J88" i="9"/>
  <c r="J146" i="9" s="1"/>
  <c r="K88" i="9"/>
  <c r="K146" i="9" s="1"/>
  <c r="L88" i="9"/>
  <c r="L146" i="9" s="1"/>
  <c r="M88" i="9"/>
  <c r="M146" i="9" s="1"/>
  <c r="N88" i="9"/>
  <c r="N146" i="9" s="1"/>
  <c r="O88" i="9"/>
  <c r="O146" i="9" s="1"/>
  <c r="D88" i="9"/>
  <c r="D146" i="9" s="1"/>
  <c r="E86" i="9"/>
  <c r="E87" i="9" s="1"/>
  <c r="F86" i="9"/>
  <c r="F87" i="9" s="1"/>
  <c r="F145" i="9" s="1"/>
  <c r="G86" i="9"/>
  <c r="G87" i="9" s="1"/>
  <c r="G145" i="9" s="1"/>
  <c r="H86" i="9"/>
  <c r="H87" i="9" s="1"/>
  <c r="H145" i="9" s="1"/>
  <c r="I86" i="9"/>
  <c r="I87" i="9" s="1"/>
  <c r="J86" i="9"/>
  <c r="J87" i="9" s="1"/>
  <c r="J145" i="9" s="1"/>
  <c r="K86" i="9"/>
  <c r="K87" i="9" s="1"/>
  <c r="L86" i="9"/>
  <c r="L87" i="9" s="1"/>
  <c r="L145" i="9" s="1"/>
  <c r="M86" i="9"/>
  <c r="M87" i="9" s="1"/>
  <c r="N86" i="9"/>
  <c r="N87" i="9" s="1"/>
  <c r="N145" i="9" s="1"/>
  <c r="O86" i="9"/>
  <c r="O87" i="9" s="1"/>
  <c r="O145" i="9" s="1"/>
  <c r="D86" i="9"/>
  <c r="D87" i="9" s="1"/>
  <c r="G27" i="11"/>
  <c r="H27" i="11"/>
  <c r="I27" i="11"/>
  <c r="J27" i="11"/>
  <c r="K27" i="11"/>
  <c r="L27" i="11"/>
  <c r="M27" i="11"/>
  <c r="N27" i="11"/>
  <c r="O27" i="11"/>
  <c r="P27" i="11"/>
  <c r="Q27" i="11"/>
  <c r="F27" i="11"/>
  <c r="G13" i="11"/>
  <c r="H13" i="11"/>
  <c r="I13" i="11"/>
  <c r="J13" i="11"/>
  <c r="K13" i="11"/>
  <c r="L13" i="11"/>
  <c r="M13" i="11"/>
  <c r="N13" i="11"/>
  <c r="O13" i="11"/>
  <c r="P13" i="11"/>
  <c r="Q13" i="11"/>
  <c r="F13" i="11"/>
  <c r="O135" i="10"/>
  <c r="N135" i="10"/>
  <c r="M135" i="10"/>
  <c r="L135" i="10"/>
  <c r="K135" i="10"/>
  <c r="J135" i="10"/>
  <c r="I135" i="10"/>
  <c r="H135" i="10"/>
  <c r="G135" i="10"/>
  <c r="F135" i="10"/>
  <c r="E135" i="10"/>
  <c r="D135" i="10"/>
  <c r="O134" i="10"/>
  <c r="N134" i="10"/>
  <c r="M134" i="10"/>
  <c r="L134" i="10"/>
  <c r="K134" i="10"/>
  <c r="J134" i="10"/>
  <c r="I134" i="10"/>
  <c r="H134" i="10"/>
  <c r="G134" i="10"/>
  <c r="F134" i="10"/>
  <c r="E134" i="10"/>
  <c r="D134" i="10"/>
  <c r="O128" i="10"/>
  <c r="N128" i="10"/>
  <c r="M128" i="10"/>
  <c r="L128" i="10"/>
  <c r="K128" i="10"/>
  <c r="J128" i="10"/>
  <c r="I128" i="10"/>
  <c r="H128" i="10"/>
  <c r="G128" i="10"/>
  <c r="F128" i="10"/>
  <c r="E128" i="10"/>
  <c r="D128" i="10"/>
  <c r="O127" i="10"/>
  <c r="N127" i="10"/>
  <c r="M127" i="10"/>
  <c r="L127" i="10"/>
  <c r="K127" i="10"/>
  <c r="J127" i="10"/>
  <c r="I127" i="10"/>
  <c r="H127" i="10"/>
  <c r="G127" i="10"/>
  <c r="F127" i="10"/>
  <c r="E127" i="10"/>
  <c r="D127" i="10"/>
  <c r="O99" i="10"/>
  <c r="N99" i="10"/>
  <c r="M99" i="10"/>
  <c r="L99" i="10"/>
  <c r="K99" i="10"/>
  <c r="J99" i="10"/>
  <c r="I99" i="10"/>
  <c r="H99" i="10"/>
  <c r="G99" i="10"/>
  <c r="F99" i="10"/>
  <c r="E99" i="10"/>
  <c r="D99" i="10"/>
  <c r="O98" i="10"/>
  <c r="N98" i="10"/>
  <c r="M98" i="10"/>
  <c r="L98" i="10"/>
  <c r="K98" i="10"/>
  <c r="J98" i="10"/>
  <c r="I98" i="10"/>
  <c r="H98" i="10"/>
  <c r="G98" i="10"/>
  <c r="F98" i="10"/>
  <c r="E98" i="10"/>
  <c r="D98" i="10"/>
  <c r="O92" i="10"/>
  <c r="N92" i="10"/>
  <c r="M92" i="10"/>
  <c r="L92" i="10"/>
  <c r="K92" i="10"/>
  <c r="J92" i="10"/>
  <c r="I92" i="10"/>
  <c r="H92" i="10"/>
  <c r="G92" i="10"/>
  <c r="F92" i="10"/>
  <c r="E92" i="10"/>
  <c r="D92" i="10"/>
  <c r="O91" i="10"/>
  <c r="N91" i="10"/>
  <c r="M91" i="10"/>
  <c r="L91" i="10"/>
  <c r="K91" i="10"/>
  <c r="J91" i="10"/>
  <c r="I91" i="10"/>
  <c r="H91" i="10"/>
  <c r="G91" i="10"/>
  <c r="F91" i="10"/>
  <c r="E91" i="10"/>
  <c r="D91" i="10"/>
  <c r="O85" i="10"/>
  <c r="N85" i="10"/>
  <c r="M85" i="10"/>
  <c r="L85" i="10"/>
  <c r="K85" i="10"/>
  <c r="J85" i="10"/>
  <c r="I85" i="10"/>
  <c r="H85" i="10"/>
  <c r="G85" i="10"/>
  <c r="F85" i="10"/>
  <c r="E85" i="10"/>
  <c r="D85" i="10"/>
  <c r="O84" i="10"/>
  <c r="N84" i="10"/>
  <c r="M84" i="10"/>
  <c r="L84" i="10"/>
  <c r="K84" i="10"/>
  <c r="J84" i="10"/>
  <c r="I84" i="10"/>
  <c r="H84" i="10"/>
  <c r="G84" i="10"/>
  <c r="F84" i="10"/>
  <c r="E84" i="10"/>
  <c r="D84" i="10"/>
  <c r="O80" i="10"/>
  <c r="N80" i="10"/>
  <c r="M80" i="10"/>
  <c r="L80" i="10"/>
  <c r="K80" i="10"/>
  <c r="J80" i="10"/>
  <c r="I80" i="10"/>
  <c r="H80" i="10"/>
  <c r="G80" i="10"/>
  <c r="F80" i="10"/>
  <c r="E80" i="10"/>
  <c r="D80" i="10"/>
  <c r="O79" i="10"/>
  <c r="N79" i="10"/>
  <c r="M79" i="10"/>
  <c r="L79" i="10"/>
  <c r="K79" i="10"/>
  <c r="J79" i="10"/>
  <c r="I79" i="10"/>
  <c r="H79" i="10"/>
  <c r="G79" i="10"/>
  <c r="F79" i="10"/>
  <c r="E79" i="10"/>
  <c r="D79" i="10"/>
  <c r="O66" i="10"/>
  <c r="O137" i="10" s="1"/>
  <c r="N66" i="10"/>
  <c r="N137" i="10" s="1"/>
  <c r="M66" i="10"/>
  <c r="M137" i="10" s="1"/>
  <c r="L66" i="10"/>
  <c r="L137" i="10" s="1"/>
  <c r="K66" i="10"/>
  <c r="K137" i="10" s="1"/>
  <c r="J66" i="10"/>
  <c r="J137" i="10" s="1"/>
  <c r="I66" i="10"/>
  <c r="I137" i="10" s="1"/>
  <c r="H66" i="10"/>
  <c r="H137" i="10" s="1"/>
  <c r="G66" i="10"/>
  <c r="G137" i="10" s="1"/>
  <c r="F66" i="10"/>
  <c r="F137" i="10" s="1"/>
  <c r="E66" i="10"/>
  <c r="E137" i="10" s="1"/>
  <c r="D66" i="10"/>
  <c r="D137" i="10" s="1"/>
  <c r="D143" i="10" s="1"/>
  <c r="O65" i="10"/>
  <c r="O136" i="10" s="1"/>
  <c r="N65" i="10"/>
  <c r="N136" i="10" s="1"/>
  <c r="M65" i="10"/>
  <c r="M136" i="10" s="1"/>
  <c r="L65" i="10"/>
  <c r="L136" i="10" s="1"/>
  <c r="K65" i="10"/>
  <c r="K136" i="10" s="1"/>
  <c r="J65" i="10"/>
  <c r="J136" i="10" s="1"/>
  <c r="I65" i="10"/>
  <c r="I136" i="10" s="1"/>
  <c r="H65" i="10"/>
  <c r="H136" i="10" s="1"/>
  <c r="G65" i="10"/>
  <c r="G136" i="10" s="1"/>
  <c r="F65" i="10"/>
  <c r="F136" i="10" s="1"/>
  <c r="E65" i="10"/>
  <c r="E136" i="10" s="1"/>
  <c r="D65" i="10"/>
  <c r="D136" i="10" s="1"/>
  <c r="D142" i="10" s="1"/>
  <c r="O144" i="9"/>
  <c r="N144" i="9"/>
  <c r="M144" i="9"/>
  <c r="L144" i="9"/>
  <c r="K144" i="9"/>
  <c r="J144" i="9"/>
  <c r="I144" i="9"/>
  <c r="H144" i="9"/>
  <c r="G144" i="9"/>
  <c r="F144" i="9"/>
  <c r="E144" i="9"/>
  <c r="D144" i="9"/>
  <c r="O143" i="9"/>
  <c r="N143" i="9"/>
  <c r="M143" i="9"/>
  <c r="L143" i="9"/>
  <c r="K143" i="9"/>
  <c r="J143" i="9"/>
  <c r="I143" i="9"/>
  <c r="H143" i="9"/>
  <c r="G143" i="9"/>
  <c r="F143" i="9"/>
  <c r="E143" i="9"/>
  <c r="D143" i="9"/>
  <c r="D145" i="9" l="1"/>
  <c r="M145" i="9"/>
  <c r="I145" i="9"/>
  <c r="E145" i="9"/>
  <c r="K145" i="9"/>
  <c r="E137" i="8"/>
  <c r="F137" i="8"/>
  <c r="G137" i="8"/>
  <c r="H137" i="8"/>
  <c r="I137" i="8"/>
  <c r="J137" i="8"/>
  <c r="K137" i="8"/>
  <c r="L137" i="8"/>
  <c r="M137" i="8"/>
  <c r="N137" i="8"/>
  <c r="O137" i="8"/>
  <c r="D137" i="8"/>
  <c r="E136" i="8"/>
  <c r="F136" i="8"/>
  <c r="G136" i="8"/>
  <c r="H136" i="8"/>
  <c r="I136" i="8"/>
  <c r="J136" i="8"/>
  <c r="K136" i="8"/>
  <c r="L136" i="8"/>
  <c r="M136" i="8"/>
  <c r="N136" i="8"/>
  <c r="O136" i="8"/>
  <c r="D136" i="8"/>
  <c r="E106" i="8"/>
  <c r="F106" i="8"/>
  <c r="G106" i="8"/>
  <c r="H106" i="8"/>
  <c r="I106" i="8"/>
  <c r="J106" i="8"/>
  <c r="K106" i="8"/>
  <c r="L106" i="8"/>
  <c r="M106" i="8"/>
  <c r="N106" i="8"/>
  <c r="O106" i="8"/>
  <c r="E105" i="8"/>
  <c r="F105" i="8"/>
  <c r="G105" i="8"/>
  <c r="H105" i="8"/>
  <c r="I105" i="8"/>
  <c r="J105" i="8"/>
  <c r="K105" i="8"/>
  <c r="L105" i="8"/>
  <c r="M105" i="8"/>
  <c r="N105" i="8"/>
  <c r="O105" i="8"/>
  <c r="D106" i="8"/>
  <c r="D105" i="8"/>
  <c r="E70" i="8"/>
  <c r="F70" i="8"/>
  <c r="G70" i="8"/>
  <c r="H70" i="8"/>
  <c r="I70" i="8"/>
  <c r="J70" i="8"/>
  <c r="K70" i="8"/>
  <c r="L70" i="8"/>
  <c r="M70" i="8"/>
  <c r="N70" i="8"/>
  <c r="O70" i="8"/>
  <c r="D70" i="8"/>
  <c r="E69" i="8"/>
  <c r="F69" i="8"/>
  <c r="G69" i="8"/>
  <c r="H69" i="8"/>
  <c r="I69" i="8"/>
  <c r="J69" i="8"/>
  <c r="K69" i="8"/>
  <c r="L69" i="8"/>
  <c r="M69" i="8"/>
  <c r="N69" i="8"/>
  <c r="O69" i="8"/>
  <c r="D69" i="8"/>
  <c r="D151" i="9" l="1"/>
  <c r="D152" i="9"/>
  <c r="E144" i="8"/>
  <c r="F144" i="8"/>
  <c r="G144" i="8"/>
  <c r="H144" i="8"/>
  <c r="I144" i="8"/>
  <c r="J144" i="8"/>
  <c r="K144" i="8"/>
  <c r="L144" i="8"/>
  <c r="M144" i="8"/>
  <c r="N144" i="8"/>
  <c r="O144" i="8"/>
  <c r="D144" i="8"/>
  <c r="E143" i="8"/>
  <c r="F143" i="8"/>
  <c r="G143" i="8"/>
  <c r="H143" i="8"/>
  <c r="I143" i="8"/>
  <c r="J143" i="8"/>
  <c r="K143" i="8"/>
  <c r="L143" i="8"/>
  <c r="M143" i="8"/>
  <c r="N143" i="8"/>
  <c r="O143" i="8"/>
  <c r="D143" i="8"/>
  <c r="E99" i="8"/>
  <c r="F99" i="8"/>
  <c r="G99" i="8"/>
  <c r="H99" i="8"/>
  <c r="I99" i="8"/>
  <c r="J99" i="8"/>
  <c r="K99" i="8"/>
  <c r="L99" i="8"/>
  <c r="M99" i="8"/>
  <c r="N99" i="8"/>
  <c r="O99" i="8"/>
  <c r="E98" i="8"/>
  <c r="F98" i="8"/>
  <c r="G98" i="8"/>
  <c r="H98" i="8"/>
  <c r="I98" i="8"/>
  <c r="J98" i="8"/>
  <c r="K98" i="8"/>
  <c r="L98" i="8"/>
  <c r="M98" i="8"/>
  <c r="N98" i="8"/>
  <c r="O98" i="8"/>
  <c r="D99" i="8"/>
  <c r="D98" i="8"/>
  <c r="E92" i="8"/>
  <c r="F92" i="8"/>
  <c r="G92" i="8"/>
  <c r="H92" i="8"/>
  <c r="I92" i="8"/>
  <c r="J92" i="8"/>
  <c r="K92" i="8"/>
  <c r="L92" i="8"/>
  <c r="M92" i="8"/>
  <c r="M146" i="8" s="1"/>
  <c r="N92" i="8"/>
  <c r="N146" i="8" s="1"/>
  <c r="O92" i="8"/>
  <c r="O146" i="8" s="1"/>
  <c r="D92" i="8"/>
  <c r="E91" i="8"/>
  <c r="F91" i="8"/>
  <c r="G91" i="8"/>
  <c r="H91" i="8"/>
  <c r="I91" i="8"/>
  <c r="J91" i="8"/>
  <c r="K91" i="8"/>
  <c r="L91" i="8"/>
  <c r="M91" i="8"/>
  <c r="N91" i="8"/>
  <c r="O91" i="8"/>
  <c r="D91" i="8"/>
  <c r="O87" i="8"/>
  <c r="N87" i="8"/>
  <c r="M87" i="8"/>
  <c r="L87" i="8"/>
  <c r="K87" i="8"/>
  <c r="J87" i="8"/>
  <c r="I87" i="8"/>
  <c r="I146" i="8" s="1"/>
  <c r="H87" i="8"/>
  <c r="H146" i="8" s="1"/>
  <c r="G87" i="8"/>
  <c r="G146" i="8" s="1"/>
  <c r="F87" i="8"/>
  <c r="F146" i="8" s="1"/>
  <c r="E87" i="8"/>
  <c r="E146" i="8" s="1"/>
  <c r="E86" i="8"/>
  <c r="E145" i="8" s="1"/>
  <c r="F86" i="8"/>
  <c r="G86" i="8"/>
  <c r="H86" i="8"/>
  <c r="I86" i="8"/>
  <c r="J86" i="8"/>
  <c r="K86" i="8"/>
  <c r="L86" i="8"/>
  <c r="M86" i="8"/>
  <c r="N86" i="8"/>
  <c r="O86" i="8"/>
  <c r="D87" i="8"/>
  <c r="D86" i="8"/>
  <c r="D145" i="8" s="1"/>
  <c r="F145" i="8"/>
  <c r="H145" i="8" l="1"/>
  <c r="K146" i="8"/>
  <c r="M145" i="8"/>
  <c r="I145" i="8"/>
  <c r="D146" i="8"/>
  <c r="G145" i="8"/>
  <c r="O145" i="8"/>
  <c r="J146" i="8"/>
  <c r="N145" i="8"/>
  <c r="L145" i="8"/>
  <c r="L146" i="8"/>
  <c r="K145" i="8"/>
  <c r="J145" i="8"/>
  <c r="D152" i="8" l="1"/>
  <c r="D1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tc={B0EEF657-8FD2-4D80-B1C1-544540CD1D3F}</author>
    <author>tc={E6C6F1C2-EC14-41AA-829A-A300D53542C7}</author>
    <author>tc={463FAB88-9449-4495-962D-27B4EF0CBB0F}</author>
    <author>tc={D89F1C22-378D-4BDF-8073-631E33A4A011}</author>
    <author>tc={5763D075-F738-47CA-A86E-4C6D18C88714}</author>
    <author>tc={241F6153-7A93-4D07-ADEE-34B32099359C}</author>
    <author>tc={2227DFF6-8A15-4CED-8925-D526DEA88162}</author>
    <author>tc={E2D01931-7585-4E13-8D2A-B7001602AB19}</author>
  </authors>
  <commentList>
    <comment ref="G31" authorId="0" shapeId="0" xr:uid="{B0EEF657-8FD2-4D80-B1C1-544540CD1D3F}">
      <text>
        <t>[Comentario encadenado]
Su versión de Excel le permite leer este comentario encadenado; sin embargo, las ediciones que se apliquen se quitarán si el archivo se abre en una versión más reciente de Excel. Más información: https://go.microsoft.com/fwlink/?linkid=870924
Comentario:
    Entrega boletas de cine día del niño</t>
      </text>
    </comment>
    <comment ref="N31" authorId="1" shapeId="0" xr:uid="{E6C6F1C2-EC14-41AA-829A-A300D53542C7}">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 de padre e hijos en el marco de vacaciones recreativas</t>
      </text>
    </comment>
    <comment ref="B45" authorId="2" shapeId="0" xr:uid="{463FAB88-9449-4495-962D-27B4EF0CBB0F}">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 pensada en pre-pensionados</t>
      </text>
    </comment>
    <comment ref="B59" authorId="3" shapeId="0" xr:uid="{D89F1C22-378D-4BDF-8073-631E33A4A011}">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Asociado a clima laboral</t>
      </text>
    </comment>
    <comment ref="G70" authorId="4" shapeId="0" xr:uid="{5763D075-F738-47CA-A86E-4C6D18C88714}">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fecha es por circular distrital</t>
      </text>
    </comment>
    <comment ref="M70" authorId="5" shapeId="0" xr:uid="{241F6153-7A93-4D07-ADEE-34B32099359C}">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día mundial de la salud mental 10 de octubre</t>
      </text>
    </comment>
    <comment ref="G71" authorId="6" shapeId="0" xr:uid="{2227DFF6-8A15-4CED-8925-D526DEA8816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fecha es por circular distrital</t>
      </text>
    </comment>
    <comment ref="M71" authorId="7" shapeId="0" xr:uid="{E2D01931-7585-4E13-8D2A-B7001602AB19}">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día mundial de la salud mental 10 de octubre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tc={0ED46A7E-1BC7-4CBD-874C-6270951685DF}</author>
    <author>tc={289F945D-88D3-495C-BFEE-2E4C8D6017A6}</author>
  </authors>
  <commentList>
    <comment ref="J24" authorId="0" shapeId="0" xr:uid="{4FC68343-C808-48EE-A633-0B1425651E9A}">
      <text>
        <r>
          <rPr>
            <b/>
            <sz val="9"/>
            <color indexed="81"/>
            <rFont val="Tahoma"/>
            <family val="2"/>
          </rPr>
          <t>Lenovo:</t>
        </r>
        <r>
          <rPr>
            <sz val="9"/>
            <color indexed="81"/>
            <rFont val="Tahoma"/>
            <family val="2"/>
          </rPr>
          <t xml:space="preserve">
Entrega de boletas de cine </t>
        </r>
      </text>
    </comment>
    <comment ref="Q24" authorId="0" shapeId="0" xr:uid="{4F97AB54-DFF1-49A7-A28C-0BE410F08C57}">
      <text>
        <r>
          <rPr>
            <b/>
            <sz val="9"/>
            <color indexed="81"/>
            <rFont val="Tahoma"/>
            <family val="2"/>
          </rPr>
          <t>Lenovo:</t>
        </r>
        <r>
          <rPr>
            <sz val="9"/>
            <color indexed="81"/>
            <rFont val="Tahoma"/>
            <family val="2"/>
          </rPr>
          <t xml:space="preserve">
Actividad de padre e hijos en el marco de vacaciones recreativas</t>
        </r>
      </text>
    </comment>
    <comment ref="L26" authorId="0" shapeId="0" xr:uid="{70E06896-721C-4264-8FAA-F1EEEC0BCBF9}">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R26" authorId="0" shapeId="0" xr:uid="{17DCB953-6A64-4416-97F3-366A2B602708}">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L30" authorId="0" shapeId="0" xr:uid="{C5A3F25E-E99F-4EC5-8E98-B74F213E2353}">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R30" authorId="0" shapeId="0" xr:uid="{A364E41E-D63D-40D8-9EB1-19F46B6C27CA}">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H38" authorId="0" shapeId="0" xr:uid="{FD2D8634-002B-4A0F-A6B7-3905F374EC24}">
      <text>
        <r>
          <rPr>
            <b/>
            <sz val="9"/>
            <color indexed="81"/>
            <rFont val="Tahoma"/>
            <family val="2"/>
          </rPr>
          <t>Lenovo:</t>
        </r>
        <r>
          <rPr>
            <sz val="9"/>
            <color indexed="81"/>
            <rFont val="Tahoma"/>
            <family val="2"/>
          </rPr>
          <t xml:space="preserve">
circular semana santa inicia compensación de tiempo en febrero debe enviarse a inicios de febrero </t>
        </r>
      </text>
    </comment>
    <comment ref="O38" authorId="0" shapeId="0" xr:uid="{D14E0B52-4724-4297-B107-3029DF74B2DB}">
      <text>
        <r>
          <rPr>
            <b/>
            <sz val="9"/>
            <color indexed="81"/>
            <rFont val="Tahoma"/>
            <family val="2"/>
          </rPr>
          <t>Lenovo:</t>
        </r>
        <r>
          <rPr>
            <sz val="9"/>
            <color indexed="81"/>
            <rFont val="Tahoma"/>
            <family val="2"/>
          </rPr>
          <t xml:space="preserve">
enviar ultimos días de septiembre -Circular descanso Compensado para iniciar en Octubre</t>
        </r>
      </text>
    </comment>
    <comment ref="E49" authorId="0" shapeId="0" xr:uid="{2E8E59CA-378A-48B6-882D-4C526761205F}">
      <text>
        <r>
          <rPr>
            <b/>
            <sz val="9"/>
            <color indexed="81"/>
            <rFont val="Tahoma"/>
            <family val="2"/>
          </rPr>
          <t>Lenovo:</t>
        </r>
        <r>
          <rPr>
            <sz val="9"/>
            <color indexed="81"/>
            <rFont val="Tahoma"/>
            <family val="2"/>
          </rPr>
          <t xml:space="preserve">
Revisar salida a fusagasuga</t>
        </r>
      </text>
    </comment>
    <comment ref="A135" authorId="1" shapeId="0" xr:uid="{0ED46A7E-1BC7-4CBD-874C-6270951685DF}">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 pensada en pre-pensionados</t>
      </text>
    </comment>
    <comment ref="A149" authorId="2" shapeId="0" xr:uid="{289F945D-88D3-495C-BFEE-2E4C8D6017A6}">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Asociado a clima laboral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J7" authorId="0" shapeId="0" xr:uid="{559847B2-6491-401E-9088-9935E08240E6}">
      <text>
        <r>
          <rPr>
            <b/>
            <sz val="9"/>
            <color indexed="81"/>
            <rFont val="Tahoma"/>
            <charset val="1"/>
          </rPr>
          <t>Lenovo:</t>
        </r>
        <r>
          <rPr>
            <sz val="9"/>
            <color indexed="81"/>
            <rFont val="Tahoma"/>
            <charset val="1"/>
          </rPr>
          <t xml:space="preserve">
Fecha sujeta al DASC</t>
        </r>
      </text>
    </comment>
    <comment ref="E67" authorId="0" shapeId="0" xr:uid="{7956D9A1-4872-40B8-9117-E56F38BA8991}">
      <text>
        <r>
          <rPr>
            <b/>
            <sz val="9"/>
            <color indexed="81"/>
            <rFont val="Tahoma"/>
            <family val="2"/>
          </rPr>
          <t>Lenovo:</t>
        </r>
        <r>
          <rPr>
            <sz val="9"/>
            <color indexed="81"/>
            <rFont val="Tahoma"/>
            <family val="2"/>
          </rPr>
          <t xml:space="preserve">
circular semana santa inicia compensación de tiempo en febrero debe enviarse a inicios de febrero </t>
        </r>
      </text>
    </comment>
    <comment ref="L67" authorId="0" shapeId="0" xr:uid="{C142F437-9DD6-4A52-A546-F2B57EBEF7C3}">
      <text>
        <r>
          <rPr>
            <b/>
            <sz val="9"/>
            <color indexed="81"/>
            <rFont val="Tahoma"/>
            <family val="2"/>
          </rPr>
          <t>Lenovo:</t>
        </r>
        <r>
          <rPr>
            <sz val="9"/>
            <color indexed="81"/>
            <rFont val="Tahoma"/>
            <family val="2"/>
          </rPr>
          <t xml:space="preserve">
enviar ultimos días de septiembre -Circular descanso Compensado para iniciar en Octubre</t>
        </r>
      </text>
    </comment>
    <comment ref="H85" authorId="0" shapeId="0" xr:uid="{88C05C14-CF73-48B7-9A72-89F9CE451919}">
      <text>
        <r>
          <rPr>
            <b/>
            <sz val="9"/>
            <color indexed="81"/>
            <rFont val="Tahoma"/>
            <charset val="1"/>
          </rPr>
          <t>Lenovo:</t>
        </r>
        <r>
          <rPr>
            <sz val="9"/>
            <color indexed="81"/>
            <rFont val="Tahoma"/>
            <charset val="1"/>
          </rPr>
          <t xml:space="preserve">
Otras situaciones </t>
        </r>
      </text>
    </comment>
    <comment ref="L85" authorId="0" shapeId="0" xr:uid="{8DAE994B-1399-40DD-B035-AE627B644A7C}">
      <text>
        <r>
          <rPr>
            <b/>
            <sz val="9"/>
            <color indexed="81"/>
            <rFont val="Tahoma"/>
            <charset val="1"/>
          </rPr>
          <t>Lenovo:</t>
        </r>
        <r>
          <rPr>
            <sz val="9"/>
            <color indexed="81"/>
            <rFont val="Tahoma"/>
            <charset val="1"/>
          </rPr>
          <t xml:space="preserve">
Prepensiòn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tc={FF0B3A04-3D2F-4E85-AD41-D69C9F5283EB}</author>
    <author>tc={EAA103A9-2D7F-4602-B0C0-BACC80EFAD49}</author>
    <author>tc={663EDCA1-DDAB-4F95-9E42-CF436ADC3C81}</author>
    <author>tc={53C8FEB3-7486-48FC-96A4-B442F7E12DB2}</author>
    <author>tc={9F3EF231-E603-4227-B7C7-04DC2067C8F9}</author>
    <author>tc={84293AA6-4D8C-47C1-8F37-A51BD97FB664}</author>
  </authors>
  <commentList>
    <comment ref="N21" authorId="0" shapeId="0" xr:uid="{FF0B3A04-3D2F-4E85-AD41-D69C9F5283E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diciembre se adelanta a noviembre</t>
      </text>
    </comment>
    <comment ref="M37" authorId="1" shapeId="0" xr:uid="{EAA103A9-2D7F-4602-B0C0-BACC80EFAD4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septiembre pasa a octubre</t>
      </text>
    </comment>
    <comment ref="M39" authorId="2" shapeId="0" xr:uid="{663EDCA1-DDAB-4F95-9E42-CF436ADC3C81}">
      <text>
        <t>[Comentario encadenado]
Su versión de Excel le permite leer este comentario encadenado; sin embargo, las ediciones que se apliquen se quitarán si el archivo se abre en una versión más reciente de Excel. Más información: https://go.microsoft.com/fwlink/?linkid=870924
Comentario:
    De septiembre pasa a octubre</t>
      </text>
    </comment>
    <comment ref="H47" authorId="3" shapeId="0" xr:uid="{53C8FEB3-7486-48FC-96A4-B442F7E12DB2}">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 prepensionados septiembre  inicios actividad dentro de la entidad desayuno y capacitación legal</t>
      </text>
    </comment>
    <comment ref="M57" authorId="4" shapeId="0" xr:uid="{9F3EF231-E603-4227-B7C7-04DC2067C8F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septiembre pasa a octubre</t>
      </text>
    </comment>
    <comment ref="M82" authorId="5" shapeId="0" xr:uid="{84293AA6-4D8C-47C1-8F37-A51BD97FB664}">
      <text>
        <t>[Comentario encadenado]
Su versión de Excel le permite leer este comentario encadenado; sin embargo, las ediciones que se apliquen se quitarán si el archivo se abre en una versión más reciente de Excel. Más información: https://go.microsoft.com/fwlink/?linkid=870924
Comentario:
    De septiembre pasa a octubre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Lenovo</author>
    <author>tc={23F104A5-397E-4052-9A9D-B29A4A9163F9}</author>
    <author>tc={831F3CBF-68A7-46A6-8CC1-FB672DACF27C}</author>
  </authors>
  <commentList>
    <comment ref="I24" authorId="0" shapeId="0" xr:uid="{183B9F06-D278-4DC2-9496-D69E3E77B4FE}">
      <text>
        <r>
          <rPr>
            <b/>
            <sz val="9"/>
            <color indexed="81"/>
            <rFont val="Tahoma"/>
            <family val="2"/>
          </rPr>
          <t>Lenovo:</t>
        </r>
        <r>
          <rPr>
            <sz val="9"/>
            <color indexed="81"/>
            <rFont val="Tahoma"/>
            <family val="2"/>
          </rPr>
          <t xml:space="preserve">
Entrega de boletas de cine </t>
        </r>
      </text>
    </comment>
    <comment ref="P24" authorId="0" shapeId="0" xr:uid="{484CDF5A-A23E-4A42-B770-A63767B29CAB}">
      <text>
        <r>
          <rPr>
            <b/>
            <sz val="9"/>
            <color indexed="81"/>
            <rFont val="Tahoma"/>
            <family val="2"/>
          </rPr>
          <t>Lenovo:</t>
        </r>
        <r>
          <rPr>
            <sz val="9"/>
            <color indexed="81"/>
            <rFont val="Tahoma"/>
            <family val="2"/>
          </rPr>
          <t xml:space="preserve">
Actividad de padre e hijos en el marco de vacaciones recreativas</t>
        </r>
      </text>
    </comment>
    <comment ref="K26" authorId="0" shapeId="0" xr:uid="{DF68C380-4F93-4805-A737-5270CBF4FB3E}">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Q26" authorId="0" shapeId="0" xr:uid="{72D5E544-CF05-4977-A1A9-8FA9C2FF3C8F}">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K30" authorId="0" shapeId="0" xr:uid="{EE488581-271B-4318-B4B5-B784270CD1B9}">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Q30" authorId="0" shapeId="0" xr:uid="{7AB096F8-2309-4344-B2DC-9CFA2665B4E0}">
      <text>
        <r>
          <rPr>
            <b/>
            <sz val="9"/>
            <color indexed="81"/>
            <rFont val="Tahoma"/>
            <family val="2"/>
          </rPr>
          <t>Lenovo:</t>
        </r>
        <r>
          <rPr>
            <sz val="9"/>
            <color indexed="81"/>
            <rFont val="Tahoma"/>
            <family val="2"/>
          </rPr>
          <t xml:space="preserve">
Reporte de los acompañamientos a los servidores que presentaron situaciones especiales en el primer semestre</t>
        </r>
      </text>
    </comment>
    <comment ref="G38" authorId="0" shapeId="0" xr:uid="{CF87E3B5-D2DB-44DB-9338-E6928BC0D4E3}">
      <text>
        <r>
          <rPr>
            <b/>
            <sz val="9"/>
            <color indexed="81"/>
            <rFont val="Tahoma"/>
            <family val="2"/>
          </rPr>
          <t>Lenovo:</t>
        </r>
        <r>
          <rPr>
            <sz val="9"/>
            <color indexed="81"/>
            <rFont val="Tahoma"/>
            <family val="2"/>
          </rPr>
          <t xml:space="preserve">
circular semana santa inicia compensación de tiempo en febrero debe enviarse a inicios de febrero </t>
        </r>
      </text>
    </comment>
    <comment ref="N38" authorId="0" shapeId="0" xr:uid="{BF9484C5-782D-444B-97FC-6C13E4C8A58B}">
      <text>
        <r>
          <rPr>
            <b/>
            <sz val="9"/>
            <color indexed="81"/>
            <rFont val="Tahoma"/>
            <family val="2"/>
          </rPr>
          <t>Lenovo:</t>
        </r>
        <r>
          <rPr>
            <sz val="9"/>
            <color indexed="81"/>
            <rFont val="Tahoma"/>
            <family val="2"/>
          </rPr>
          <t xml:space="preserve">
enviar ultimos días de septiembre -Circular descanso Compensado para iniciar en Octubre</t>
        </r>
      </text>
    </comment>
    <comment ref="D50" authorId="0" shapeId="0" xr:uid="{5F7712F3-AA61-42E5-AF40-7D7BA86C8FA5}">
      <text>
        <r>
          <rPr>
            <b/>
            <sz val="9"/>
            <color indexed="81"/>
            <rFont val="Tahoma"/>
            <family val="2"/>
          </rPr>
          <t>Lenovo:</t>
        </r>
        <r>
          <rPr>
            <sz val="9"/>
            <color indexed="81"/>
            <rFont val="Tahoma"/>
            <family val="2"/>
          </rPr>
          <t xml:space="preserve">
Revisar salida a fusagasuga</t>
        </r>
      </text>
    </comment>
    <comment ref="A138" authorId="1" shapeId="0" xr:uid="{23F104A5-397E-4052-9A9D-B29A4A9163F9}">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 pensada en pre-pensionados</t>
      </text>
    </comment>
    <comment ref="A152" authorId="2" shapeId="0" xr:uid="{831F3CBF-68A7-46A6-8CC1-FB672DACF27C}">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Asociado a clima laboral</t>
      </text>
    </comment>
  </commentList>
</comments>
</file>

<file path=xl/sharedStrings.xml><?xml version="1.0" encoding="utf-8"?>
<sst xmlns="http://schemas.openxmlformats.org/spreadsheetml/2006/main" count="1464" uniqueCount="495">
  <si>
    <t xml:space="preserve">                           CRONOGRAMA BIENESTAR SOCIAL 
                               E INCENTIVOS VIGENCIA 2024</t>
  </si>
  <si>
    <t xml:space="preserve">Fecha de aprobación: </t>
  </si>
  <si>
    <t>31 de enero del 2024.</t>
  </si>
  <si>
    <t>Justificación:</t>
  </si>
  <si>
    <t>Teniendo en cuenta las necesidades detectadas en cuanto al Bienestar de colaboradores/as, se hace necesaria la estructuración anual de este cronograma, mediante el cual se pretende dar respuesta a lo estipulado en el Plan de Bienestar Social e Incentivos 2024-2028 a través de estrategias y actividades, dirigidas a servidoras y servidores públicos, que contribuyan a mantener un equilibrio entre su vida personal, familiar y laboral, promoviendo un ambiente diverso, que permita el fortalecimiento de los valores, del clima y la cultura organizacional acordes al Plan de Desarrollo Sostenible y lineamientos Distritales.</t>
  </si>
  <si>
    <t>ACUERDO SINDICAL</t>
  </si>
  <si>
    <t>ACTIVIDAD</t>
  </si>
  <si>
    <t>ENE</t>
  </si>
  <si>
    <t>FEB</t>
  </si>
  <si>
    <t>MAR</t>
  </si>
  <si>
    <t>ABR</t>
  </si>
  <si>
    <t>MAY</t>
  </si>
  <si>
    <t>JUN</t>
  </si>
  <si>
    <t>JUL</t>
  </si>
  <si>
    <t>AGO</t>
  </si>
  <si>
    <t>SEP</t>
  </si>
  <si>
    <t>OCT</t>
  </si>
  <si>
    <t>NOV</t>
  </si>
  <si>
    <t>DIC</t>
  </si>
  <si>
    <r>
      <t xml:space="preserve">Número de </t>
    </r>
    <r>
      <rPr>
        <b/>
        <sz val="10"/>
        <color indexed="8"/>
        <rFont val="Arial"/>
        <family val="2"/>
      </rPr>
      <t xml:space="preserve"> Funcionarios</t>
    </r>
    <r>
      <rPr>
        <b/>
        <sz val="10"/>
        <color rgb="FF000000"/>
        <rFont val="Arial"/>
        <family val="2"/>
      </rPr>
      <t>/as</t>
    </r>
  </si>
  <si>
    <t xml:space="preserve"> SEGUIMIENTO ENERO - FEBRERO - MARZO</t>
  </si>
  <si>
    <t>SEGUIMIENTO
 ABRIL - MAYO - JUNIO</t>
  </si>
  <si>
    <t xml:space="preserve"> SEGUIMIENTO 
JULIO -  AGOSTO - SEPTIEMBRE</t>
  </si>
  <si>
    <t xml:space="preserve"> SEGUIMIENTO OCTUBRE- NOVIEMBRE - DICIEMBRE</t>
  </si>
  <si>
    <t>EJE 1. PSICOSOCIAL</t>
  </si>
  <si>
    <t>S</t>
  </si>
  <si>
    <t>Actividad de integración mediante el deporte UAESP.</t>
  </si>
  <si>
    <t>Factores Psicosociales</t>
  </si>
  <si>
    <t>Cursos o talleres para el desarrollo de nuevas habilidades (Ej: manualidades, música).</t>
  </si>
  <si>
    <t>Feria de Emprendimiento.</t>
  </si>
  <si>
    <t>Todos/as</t>
  </si>
  <si>
    <t>Feria de Educación, vivienda, turismo, planes exequiales y otros.</t>
  </si>
  <si>
    <t>Día Cultural UAESP.</t>
  </si>
  <si>
    <t>Divulgación de beneficio: Tarde de equipos.
(Tarde libre para la integración de los equipos de trabajo).</t>
  </si>
  <si>
    <t>Índice de Salario Emocional / Reporte ausentismo por Bienestar del servidor/a.</t>
  </si>
  <si>
    <t>No aplica</t>
  </si>
  <si>
    <t>Conmemoración Día de la familia.</t>
  </si>
  <si>
    <t>Equilibrio entre la vida personal, familiar y laboral:</t>
  </si>
  <si>
    <t>Actividades para los niños/as.
Celebración día del niño y la niña, actividad de disfraces.</t>
  </si>
  <si>
    <t>Vacaciones recreativas hijos/as de funcionarios/as.</t>
  </si>
  <si>
    <t>Actividad para hijos/as adolescentes. 14 - 18 AÑOS CUMPLIDOS</t>
  </si>
  <si>
    <t>Bonos navideños para hijos/as de funcionarios.</t>
  </si>
  <si>
    <t>Escuela de Familia UAESP.</t>
  </si>
  <si>
    <t>Actividad lúdico - recreativa para la familia.</t>
  </si>
  <si>
    <t>Familia Multiespecie 
Feria para mascotas.
Día mundial de los animales 04 de octubre.</t>
  </si>
  <si>
    <t>Actividad para parejas.</t>
  </si>
  <si>
    <t>Actividad para solteros/as.</t>
  </si>
  <si>
    <t>Promoción Sala amiga para la familia lactante.</t>
  </si>
  <si>
    <t>Actividades de apoyo al Programa movilidad Sostenible y Promoción de Uso de la Bicicleta.</t>
  </si>
  <si>
    <t>Divulgación de los Juegos deportivos distritales.</t>
  </si>
  <si>
    <t>Gestión de bienestar para prepensionados  (Desvinculación asistida).</t>
  </si>
  <si>
    <t>GALA DE RECONOCIMIENTOS: Reconocimiento a mejor Compañero/a de la UAESP y por dependencia, Reconocimiento a la antigüedad laboral, Reconocimiento al área con mejor clima laboral, Reconocimiento a equipos de trabajo, Reconocimiento a toda una vida de servicio, Reconocimiento a ganadores de Torneo Deportivo. Reconocimiento a grupos de apoyo: Brigada de Emergencias, Brigada Emocional, Gestores de Integridad.</t>
  </si>
  <si>
    <t>Calidad de vida laboral.</t>
  </si>
  <si>
    <t>Reconocimiento por cumpleaños a funcionarios/as.</t>
  </si>
  <si>
    <t>Reconocimiento a biciusuarios.</t>
  </si>
  <si>
    <t>Reconocimiento al rol de padre o madre.</t>
  </si>
  <si>
    <t>Reconocimiento al/la mejor funcionario/a por nivel de Carrera Administrativa y LNR.
Elección y publicación de resolución.
Inscripción y acompañamiento a Gala de Reconocimientos Distrital.
Reconocimiento simbólico y social en la Gala UAESP.</t>
  </si>
  <si>
    <t>Divulgación de beneficios para servidores y colaboradores:
Alianzas (Del Distrito, Nación y otras).
Agenda de recreación y cultura del distrito.
Promoción de programas para adquisición de vivienda.
Divulgación del Programa Servimos.</t>
  </si>
  <si>
    <t>Jornadas para el fortalecimiento de equipos UAESP.</t>
  </si>
  <si>
    <t>Decoración áreas.</t>
  </si>
  <si>
    <t>Novenas Navideñas.</t>
  </si>
  <si>
    <t>Difusión y activación de servicios de la Caja de Compensación.
Asesorías de proveedores de servicios (Afiliaciones, créditos, fondos, eps, caja, etc) .</t>
  </si>
  <si>
    <t>Programado</t>
  </si>
  <si>
    <t>Ejecutado</t>
  </si>
  <si>
    <t>EJE 2. SALUD MENTAL</t>
  </si>
  <si>
    <t>Divulgación del programa de Apoyo Emocional del Distrito.</t>
  </si>
  <si>
    <t>Higiene mental o psicológica</t>
  </si>
  <si>
    <t>Semana de la salud.</t>
  </si>
  <si>
    <t>Actividades de  "Hábitos de vida saludable"
Jornadas de autocuidado (Emocional, físico, intelectual, espiritual, social).
Mindfulness.</t>
  </si>
  <si>
    <t>Conmemoración Día mundial de la salud mental.</t>
  </si>
  <si>
    <t>Promoción uso del gimnasio.
*Sujeto a adecuaciones locativas.</t>
  </si>
  <si>
    <t xml:space="preserve"> Prevención de nuevos riesgos a la salud</t>
  </si>
  <si>
    <t>Caminata  Ecológica Familiar.</t>
  </si>
  <si>
    <t>Manejo del Duelo y pérdida.</t>
  </si>
  <si>
    <t>EJE 3: DIVERSIDAD E INCLUSIÓN</t>
  </si>
  <si>
    <t>Divulgación de Rutas de Atención Externas ante posibles situaciones que afecten la integridad de los colaboradores/as.</t>
  </si>
  <si>
    <t>EJE 4: TRANSFORMACIÓN DIGITAL</t>
  </si>
  <si>
    <t>Socialización de aplicaciones de uso 
gratuito enfocadas en el autocuidado.</t>
  </si>
  <si>
    <t>Creación de cultura digital para el bienestar</t>
  </si>
  <si>
    <t>Caracterización de servidores/as y Test FANTÁSTICO.</t>
  </si>
  <si>
    <t>Analítica de datos para el bienestar</t>
  </si>
  <si>
    <t>EJE 5:  IDENTIDAD Y VOCACIÓN POR EL SERVICIO PÚBLICO</t>
  </si>
  <si>
    <t>Estrategia comunicativa para incrementar el sentido de pertenencia por la UAESP.</t>
  </si>
  <si>
    <t>Fomento del sentido de pertenencia y la vocación por el servicio público</t>
  </si>
  <si>
    <t>Voluntariado UAESP.</t>
  </si>
  <si>
    <t>EJE 6:  BIENESTAR EN EL TRABAJO</t>
  </si>
  <si>
    <t>Jornadas de informes de gestión.</t>
  </si>
  <si>
    <t>Celebración día de la Mujer.</t>
  </si>
  <si>
    <t>Celebración día del Hombre.</t>
  </si>
  <si>
    <t>Celebración día de la Secretaria.</t>
  </si>
  <si>
    <t>Celebración día de la Madre.</t>
  </si>
  <si>
    <t>Celebración día del Padre.</t>
  </si>
  <si>
    <t>Celebración día del Conductor.</t>
  </si>
  <si>
    <t>Conmemoración Día del trabajo decente.</t>
  </si>
  <si>
    <t>Celebración día del Servidor Público Distrital.</t>
  </si>
  <si>
    <t>Conmemoración Día de la eliminación de la violencia contra las
mujeres.</t>
  </si>
  <si>
    <t>Celebración aniversario UAESP.</t>
  </si>
  <si>
    <t>Presencia y acompañamiento en situaciones de vida especiales.
Nota: Para el cumplimiento de esta actividad se tiene en cuenta las situaciones de vida especiales de funcionarios/as.</t>
  </si>
  <si>
    <t>Según sea requerido</t>
  </si>
  <si>
    <t>Equipos de trabajo.</t>
  </si>
  <si>
    <t>Semana ambiental.</t>
  </si>
  <si>
    <t>EJE 7:  PROGRAMAS EDUCATIVOS</t>
  </si>
  <si>
    <t>Divulgación programa educativo UAESP.</t>
  </si>
  <si>
    <t>Divulgación Fondos Educativos del Distrito.</t>
  </si>
  <si>
    <t>Total Programado</t>
  </si>
  <si>
    <t>Total Ejecutado</t>
  </si>
  <si>
    <t>APROBADO POR:  Comité Institucional de Gestión y Desempeño - Enero 31, 2024.</t>
  </si>
  <si>
    <t xml:space="preserve">                           CRONOGRAMA BIENESTAR SOCIAL 
                               E INCENTIVOS VIGENCIA 2025</t>
  </si>
  <si>
    <t>31 de enero del 2025.</t>
  </si>
  <si>
    <t>Fomento cultural , educación en  artes y artesanias, Cursos o talleres para el desarrollo de nuevas habilidades (Ej: manualidades, música).</t>
  </si>
  <si>
    <t xml:space="preserve">Actividades para los niños/as.
Celebración día del niño y la niña, actividad de disfraces, decoración de áreas </t>
  </si>
  <si>
    <t xml:space="preserve">Actividad para hijos/as adolescentes. 14 - 18 AÑOS CUMPLIDOS
</t>
  </si>
  <si>
    <t>Actividad lúdico - recreativa para la familia.
Reconocimiento al rol de padre o madre.</t>
  </si>
  <si>
    <t>OK</t>
  </si>
  <si>
    <t xml:space="preserve">Gestión de bienestar (Desvinculación asistida) </t>
  </si>
  <si>
    <t xml:space="preserve">Actividades de reconocimiento de la trayectoria laboral  y agradecimiento por el servicio prestado </t>
  </si>
  <si>
    <t xml:space="preserve">Jornadas para el fortalecimiento de equipos UAESP. </t>
  </si>
  <si>
    <t>Semana de la salud.
Actividades de  "Hábitos de vida saludable"
Jornadas de autocuidado (Emocional, físico, intelectual, espiritual, social).
Conmemoración Día mundial de la salud mental.</t>
  </si>
  <si>
    <t>Voluntariado UAESP.( Divulgación y reconocimiento en grupos voluntarios UAESP,</t>
  </si>
  <si>
    <t>Divulgación Fondos Educativos del Distrito. Nota: Para el cumplimiento de esta actividad se tiene en cuenta la oferta de acuerdo a programación de entidades distritales encargadas del tema</t>
  </si>
  <si>
    <t xml:space="preserve">Curso de innovación y tranformación </t>
  </si>
  <si>
    <t>Eje de equilibrio psicosocial.</t>
  </si>
  <si>
    <t>Eje de salud mental.</t>
  </si>
  <si>
    <t>Eje de diversidad e inclusión.</t>
  </si>
  <si>
    <t>Eje de transformación digital.</t>
  </si>
  <si>
    <t>Eje de identidad y vocación por el servicio público.</t>
  </si>
  <si>
    <t>Eje de Bienestar en el trabajo.</t>
  </si>
  <si>
    <t>Eje de programas Educativos.</t>
  </si>
  <si>
    <t>Programa de Clima Laboral y Cultura Organizacional.</t>
  </si>
  <si>
    <t>Programa de Gestión de la Integridad.</t>
  </si>
  <si>
    <t>Programa de Desvinculación Asistida.</t>
  </si>
  <si>
    <t>EJE</t>
  </si>
  <si>
    <t>ENERO</t>
  </si>
  <si>
    <t>FEBRERO</t>
  </si>
  <si>
    <t>MARZO</t>
  </si>
  <si>
    <t>ABRIL</t>
  </si>
  <si>
    <t>MAYO</t>
  </si>
  <si>
    <t>JUNIO</t>
  </si>
  <si>
    <t>JULIO</t>
  </si>
  <si>
    <t>AGOSTO</t>
  </si>
  <si>
    <t>SEPTIEMBRE</t>
  </si>
  <si>
    <t>OCTUBRE</t>
  </si>
  <si>
    <t>NOVIEMBRE</t>
  </si>
  <si>
    <t>DICIEMBRE</t>
  </si>
  <si>
    <t>Juegos Deportivos Distritales</t>
  </si>
  <si>
    <t>Actividades de integración mediante el deporte - Olimpiadas Internas</t>
  </si>
  <si>
    <t>Ejecución de talleres, cursos y actividades - Escuela Artística</t>
  </si>
  <si>
    <t>Tardes de equipo</t>
  </si>
  <si>
    <t>Feria de servicio (Vivienda, educativa, turismo, planes exequiales, otros)</t>
  </si>
  <si>
    <t>Ferias de Emprendimiento</t>
  </si>
  <si>
    <t>Actividades de apoyo al Programa movilidad Sostenible y Promoción de Uso de la Bicicleta</t>
  </si>
  <si>
    <t>Divulgación oportuna de beneficios propios del Distrito y Nación</t>
  </si>
  <si>
    <t>Horarios flexibles y/o Horarios laborales escalonados (Nuevo)</t>
  </si>
  <si>
    <t>Política de Desconexión Laboral (Nuevo)</t>
  </si>
  <si>
    <t>Actividad de apoyo emocional para cuidadores (Nueva Propuesta)</t>
  </si>
  <si>
    <t xml:space="preserve">Actividades para el fortalecimiento de la vida en pareja-Encuentro de Parejas </t>
  </si>
  <si>
    <t>Encuentro de Solteros</t>
  </si>
  <si>
    <t>Vacaciones recreativas para hijos/as de funcionarios/as</t>
  </si>
  <si>
    <t>Actividades para hijos/as en etapa de adolescencia</t>
  </si>
  <si>
    <t>Escuela de familia</t>
  </si>
  <si>
    <t>Jornadas lúdico – recreativas en familia</t>
  </si>
  <si>
    <t>Celebración del día de disfraces para los niños/as</t>
  </si>
  <si>
    <t>Valera de salario emocional (Nuevo)</t>
  </si>
  <si>
    <t>Reconocimiento por cumpleaños - Permiso remunerado por cumpleaños</t>
  </si>
  <si>
    <t>Tres días por matrimonio (Nuevo Propuesta)</t>
  </si>
  <si>
    <t>Permiso remunerado para asistir a citas médicas, de sus hijos menores, o de sus padres (Nuevo Propuesta)</t>
  </si>
  <si>
    <t>Día Rosa (Nuevo propuesta )</t>
  </si>
  <si>
    <t>Permiso para asistir a reuniones escolares de los(as) hijos(as)  (Nuevo propuesta )</t>
  </si>
  <si>
    <t>Incentivo uso de la bicicleta - Reconocimiento a biciusuarios</t>
  </si>
  <si>
    <t>Jornada Semestral Laboral - Celebración día de la familia</t>
  </si>
  <si>
    <t>Tarde de Juego (Ya existe revisar si esta en el Plan)</t>
  </si>
  <si>
    <t>Día de Grado (propuesta)</t>
  </si>
  <si>
    <t>Sala amiga para la familia lactante</t>
  </si>
  <si>
    <t>Tiempo preciado con los bebés (Nueva Propuesta)</t>
  </si>
  <si>
    <t>Soy feliz padre o madre (Nueva Propuesta)</t>
  </si>
  <si>
    <t>Calidad de vida laboral</t>
  </si>
  <si>
    <t>Orientación al ingreso de la entidad</t>
  </si>
  <si>
    <t>Actividades individuales de servicios con la Caja de Compensación Familiar</t>
  </si>
  <si>
    <t>Preparación para el retiro del servicio Servidor/ra Público/a</t>
  </si>
  <si>
    <t>Jornada especial para mujeres embarazadas (Nueva Propuesta)</t>
  </si>
  <si>
    <t>Equilibrio entre la vida personal, familiar y laboral</t>
  </si>
  <si>
    <t>FACTORES</t>
  </si>
  <si>
    <t>ACTIVIDADES</t>
  </si>
  <si>
    <t xml:space="preserve">CRONOGRAMA PERSONAL </t>
  </si>
  <si>
    <t xml:space="preserve">Higiene mental o psicológica </t>
  </si>
  <si>
    <t>Prevención de nuevos riesgos a la salud</t>
  </si>
  <si>
    <t>Salidas ecológicas</t>
  </si>
  <si>
    <t>Ejercicio físico en casa</t>
  </si>
  <si>
    <t>Medición de clima laboral</t>
  </si>
  <si>
    <t>Divulgación del programa de Apoyo Emocional del Distrito</t>
  </si>
  <si>
    <t>Gimnasio</t>
  </si>
  <si>
    <t>Manejo del Duelo y pérdida</t>
  </si>
  <si>
    <t>Fomento de la inclusión, la diversidad y la equidad</t>
  </si>
  <si>
    <t>Construcción de Ambientes Laborales Diversos Amorosos y Seguros – CALDAS</t>
  </si>
  <si>
    <t>Ambientes Laborales Inclusivos – ALI</t>
  </si>
  <si>
    <t>Prevención, atención y medidas de protección</t>
  </si>
  <si>
    <t>Creación de cultura digital para el bienestar:</t>
  </si>
  <si>
    <t>Analítica de datos para el bienestar:</t>
  </si>
  <si>
    <t>Creación de ecosistemas digitales</t>
  </si>
  <si>
    <t xml:space="preserve">Curso de innovación y transformación </t>
  </si>
  <si>
    <t xml:space="preserve">Fomento del sentido de pertenencia y la vocación por el servicio público: </t>
  </si>
  <si>
    <t>Voluntariado UAESP</t>
  </si>
  <si>
    <t>Medición y gestión del clima laboral</t>
  </si>
  <si>
    <t>Socialización, divulgación e invitación a las servidore/as públicos, así como a sus familias</t>
  </si>
  <si>
    <t>Se realizará, al menos, un torneo deportivo interno anual en las disciplinas de mayor preferencia de los servidores/as públicos, mediante el cual se promoverán la sana recreación, el trabajo en equipo y los hábitos de vida saludable.</t>
  </si>
  <si>
    <t>Los equipos de trabajo tendrán derecho a una tarde libre en cada vigencia, en la cual deberán realizar una actividad en la que compartan sanamente, fortalezcan la camaradería y el trabajo en equipo. Para hacer efectiva esta actividad, el Jefe o Subdirector de área deberá notificar por escrito, mínimo ocho (8) días antes de la fecha de ejecución, a la Subdirección Administrativa y Financiera con copia a Talento Humano, especificando: Fecha, horario, nombre y cédula de los participantes y descripción de la actividad a realizar. Posterior al desarrollo de la actividad, el Jefe o Subdirector del área o a quien delegue, deberá remitir a la a Talento Humano, los registros fotográficos respectivos y reportar si hubo novedades para notificar a la ARL.</t>
  </si>
  <si>
    <t>A través de estas ferias, los/as funcionarios/as podrán acceso a la información y oferta de los diversos proveedores de servicios.
Fortalecimiento de alianzas con otras entidades, proveedores de servicios y Caja de Compensación, para ampliar el abanico de oportunidades de los funcionarios/as y sus familias para acceder a actividades que atiendan necesidades de salud, vivienda, recreación, cultura y educación, realizando la divulgación respectiva de ofertas de: Empresas Promotoras de Salud (EPS), Administradoras de Fondos de Pensiones y Cesantías, Administradoras de Riesgos Laborales (ARL), Fondos de Vivienda y Caja de Compensación Familiar.</t>
  </si>
  <si>
    <t xml:space="preserve">Con el fin de promover las economías familiares, el emprendimiento y la innovación, se realizará una (1) convocatoria anual para que los servidores/as públicos, colaboradores, exservidores y/o sus familias ofrezcan los productos o servicios de sus microempresas en las ferias de emprendimiento organizadas por la entidad.
En el caso de quienes ofrezcan bebidas y alimentos, deberán contar con el curso de manipulación de alimentos certificado, conforme a las normativas sanitarias vigentes.
</t>
  </si>
  <si>
    <t>Una (1) vez al año, se llevará a cabo una jornada de integración con el propósito de reconocer los talentos de los colaboradores de la entidad. Este será un espacio dedicado al arte, la cultura y el esparcimiento.</t>
  </si>
  <si>
    <t>Se promoverán ofertas de cursos y talleres, de acuerdo con los intereses particula-res que manifiesten las servidores/as públicos en el proceso de diagnóstico de ne-cesidades de bienestar.
Adicionalmente, se propone la creación de grupos artísticos dentro de la entidad. Estos grupos dispondrán de un espacio destinado para sus presentaciones en los eventos organizados por la entidad. (Día de la cultura)</t>
  </si>
  <si>
    <t>Ejecución de talleres, cursos y actividades - Escuela Artística
Día cultural</t>
  </si>
  <si>
    <t>Se realizan actividades de apoyo al Plan Institucional de Movilidad Sostenible (PIMS), liderado por el área de Bienestar, Seguridad y Salud en el Trabajo, el Equipo de Logística y la Oficina Asesora de Planeación de la Unidad Administrativa Especial de Servicios Públicos.</t>
  </si>
  <si>
    <t>Divulgación oportuna de los beneficios ofrecidos por el Distrito y la Nación que favorezcan los intereses de las servidores/as públicos, así como de sus familias, en los ámbitos de salud, vivienda, recreación, cultura y educación.</t>
  </si>
  <si>
    <t xml:space="preserve">La implementación de estrategias progresivas que permitan a la UAESP potenciar el uso de la modalidad de teletrabajo, garantizando tanto el bienestar de los funcionarios/as como el cumplimiento de los objetivos institucionales. A través de la revisión constante de las políticas, la capacitación, la mejora de la comunicación y el fortalecimiento de la infraestructura tecnológica, se conseguirá un entorno laboral eficiente, flexible y sostenible, alineado con los principios del Decreto Distrital 050 de 2023 y las resoluciones adoptadas por la entidad. Así como, norma que modifique, sustituya o adicione. 
</t>
  </si>
  <si>
    <t>Día cultural (Nuevo)</t>
  </si>
  <si>
    <t xml:space="preserve">Teletrabajo (Nuevo) </t>
  </si>
  <si>
    <t>Realizar proyecto de horarios escalonado, lo cual permite ofrecer múltiples beneficios, tanto para los empleados como para la administración pública y la ciudad en general. Al promover la flexibilidad, reducir la congestión, mejorar la productividad y contribuir al bienestar de los trabajadores, esta modalidad se presenta como una estrategia eficaz para optimizar la gestión del tiempo y los recursos. Además, al estar alineada con las políticas de sostenibilidad, brindando un impacto positivo en el entorno social y ambiental de la ciudad.</t>
  </si>
  <si>
    <t>La implementación de la Política de Desconexión Laboral tiene un impacto positivo en la productividad, el bienestar de los empleados y la sostenibilidad de la entidad. A través de la adopción de este acto administrativo y el seguimiento adecuado de los procedimientos establecidos, se garantiza el respeto por los derechos laborales y se fomenta un entorno de trabajo saludable y equilibrado.
Buscando que se de pleno cumplimiento a los siguientes principios:
•	Respeto por el tiempo personal: Los servidores/as públicos tienen derecho a disfrutar de su tiempo libre sin interrupciones laborales.
•	Equilibrio trabajo-vida personal: La desconexión laboral busca garantizar que los servidores públicos puedan equilibrar sus responsabilidades laborales con su vida familiar y personal.
•	Prevención del agotamiento: Esta política busca evitar el agotamiento y el estrés laboral derivados de la excesiva carga de trabajo y la falta de descanso adecuado.
•	Respeto por la salud mental: La desconexión laboral contribuye al bienestar psicosocial de los empleados, evitando las consecuencias del trabajo ininterrumpido.</t>
  </si>
  <si>
    <t>Atendiendo la responsabilidad que se enfrenta al ser cuidador, sin dejar a un lado el rol de miembro de familia, trabajador y ser social; se realizará una actividad para ofrecer bienestar y fomentar aspectos relevantes de autocuidado y reconocimiento a los(as) servidores(as) que realizan esta labor; con el objetivo de ofrecer fortaleza y capacidad para afrontar las situaciones difíciles.</t>
  </si>
  <si>
    <t xml:space="preserve">Solicitud de información sobre apoyo de la Subdirección Administrativa y Financiera al Plan de Bienestar Social e Incentivos
En cumplimiento al cronograma del Plan de Bienestar Social e Incentivos 2024-2028, V2 , el cual establece que "se realizan actividades de apoyo al Plan Institucional de Movilidad Sostenible (PIMS), liderado por el área de Bienestar, Seguridad y Salud en el Trabajo, el Equipo de Logística y la Oficina Asesora de Planeación de la Unidad Administrativa Especial de Servicios Públicos", solicitamos amablemente que nos informen sobre el apoyo que deberá brindar la Subdirección Administrativa y Financiera, desde el Proceso de Gestión del Talento Humano, en el marco de la planificación de las actividades mencionadas.
Específicamente, requerimos detalles sobre los entregables establecidos para los meses de febrero, marzo, abril, mayo, junio, julio, agosto, septiembre, octubre, noviembre y diciembre, y cómo nuestra Subdirección puede contribuir en la ejecución de los mismos.
Agradecemos de antemano su atención y quedamos atentos a su pronta respuesta para coordinar las acciones necesarias.
Cordialmente,
</t>
  </si>
  <si>
    <t>Se realizará un encuentro de parejas para los/as servidores/as que deseen participar, en el entendido que la comunicación en pareja es la clave para el bienestar de la relación, de esta manera se busca posibilitar relaciones sanas, en parejas saludables, en donde la educación sentimental constituye un instrumento para favorecer el cambio de actitudes en positivo. Se dará prelación a los/as servidores/as que no tengan hijos/as.</t>
  </si>
  <si>
    <t>Propiciar espacios de auto conocimiento y auto reconocimiento es el propósito de esta actividad, en donde los/as solteros/as de la entidad, que deseen participar, tendrán un espacio para identificar creencias, enfocarse en el autocuidado y apuntarle a actividades que generen felicidad. - Se realizará jornada de sensibilización e integración para personal de la UAESP.</t>
  </si>
  <si>
    <t>Se programarán y se realizarán en los periodos de vacaciones de niños/as de edades entre los 6 años a 13 años que sean inscritos en los tiempos establecidos. Teniendo en cuenta que se realiza con recursos públicos, el servidor/a firmará un documento donde autoriza el descuento de nómina si inscribe a su hijo/a y sin justificación no participa en la actividad.</t>
  </si>
  <si>
    <t>Se programarán y se realizarán en los periodos de vacaciones del calendario escolar para adolescentes de edades entre los 14 años a 18 años cumplidos (Acuerdo sindical), que sean inscritos en los tiempos establecidos. Teniendo en cuenta que se realiza con recursos públicos, el servidor/a firmará un documento donde autoriza el descuento de nómina si inscribe a su hijo/a y sin justificación no participa en la actividad.</t>
  </si>
  <si>
    <t>Espacio a través del cual se desarrollan ciclos de formación mediante los cuales se abordan temáticas de impacto para la gestión de las relaciones familiares, con la participación de profesionales en la materia y utilizando diferentes modalidades como charlas, talleres, actividades experienciales. Las temáticas de esta iniciativa se determinarán conforme a la detección de necesidades de bienestar anuales y podrán incluir la participación de la familia.</t>
  </si>
  <si>
    <t>Desarrollo de actividades para el servidor/a y sus hijos/as con enfoque lúdico-recreativo, en las que se fomentan el compartir de espacios y tiempo de calidad.</t>
  </si>
  <si>
    <t>Se desarrollarán actividades lúdico - recreativas para niños/as hasta 14 años. En el marco de esta actividad, la entidad analizará según las necesidades de bienestar detectadas, la posibilidad de ampliar el rango de edad para la participación, lo cual dependerá del tipo de actividad, el presupuesto y los requerimientos logísticos.</t>
  </si>
  <si>
    <t>Siguiendo en la línea de la importancia de generar acciones para que los/as servidores/as se sientan importantes, valorados y queridos, se adelantarán acciones mediante las cuales la entidad realice presencia y acompañamiento en situaciones de vida especiales y que tienen un alto impacto emocional para estos y su familia, tales como: Fallecimiento de un familiar de primer grado de consanguinidad/afinidad o del servidor/a, situación de hospitalización o enfermedad crónica del personal, nacimiento de hijo/a del servidor/a, matrimonio.</t>
  </si>
  <si>
    <t>Presencia y acompañamiento en situaciones de vida especiales
Nota: Para el cumplimiento de esta actividad se tiene en cuenta las situaciones de vida especiales de funcionarios/as.</t>
  </si>
  <si>
    <t>Nombre del servidor/a</t>
  </si>
  <si>
    <t xml:space="preserve">Fecha </t>
  </si>
  <si>
    <t xml:space="preserve">Dependencia </t>
  </si>
  <si>
    <t xml:space="preserve">situación ocurrida </t>
  </si>
  <si>
    <t xml:space="preserve">fecha de notificaciòn </t>
  </si>
  <si>
    <t>Orfeo</t>
  </si>
  <si>
    <t xml:space="preserve">Incentivo </t>
  </si>
  <si>
    <t xml:space="preserve">Fecha de entrega </t>
  </si>
  <si>
    <t>Responsable del Área</t>
  </si>
  <si>
    <t xml:space="preserve">Total </t>
  </si>
  <si>
    <t>Se concede un (1) día hábil de disfrute por el cumpleaños del funcionario o funcionaria. Este debe ser utilizado el mismo día del cumpleaños o dentro de los quince (15) días calendario siguientes a la fecha de su nacimiento, según lo establecido en el Acuerdo Sindical. La solicitud debe ser programada y notificada previamente, siguiendo los procedimientos establecidos por la entidad.
Se enviará una tarjeta virtual a los/as servidores/as en el día de su cumpleaños, con el objetivo de involucrarnos emocionalmente en este momento importante y personal, generando un efecto positivo en su entorno, con un mensaje único.</t>
  </si>
  <si>
    <t>Divulgaciòn de "Todo servidor o servidora que contraiga matrimonio tiene derecho a tres (3) días hábiles continuos de permiso remunerado. Este permiso podrá ser utilizado, a elección del servidor o servidora, en el día del matrimonio o en los días inmediatamente anteriores o posteriores a su celebración.
La solicitud de este beneficio deberá realizarse mediante el diligenciamiento del formato o del instrumento diseñado para tal fin, previamente concertado y con el visto bueno del jefe inmediato, con el fin de garantizar la continuidad en la prestación del servicio. La solicitud debe presentarse con un mínimo de cinco (5) días hábiles de anticipación a su disfrute. Una vez autorizado, el formato deberá ser radicado y enviado a la Subdirección Administrativa y Financiera- Talento Humano a través del Sistema de Gestión Documental- Orfeo, para que repose en la Historia Laboral y sea reportado en la base de ausentismo.</t>
  </si>
  <si>
    <t>Divulgación: En concordancia con lo establecido en la Circular Externa del Departamento Administrativo de la Función Pública No. 100-002-2025, La Unidad Administrativa especial de Servicios Público- UAESP, comprometida con las situaciones complejas de salud derivadas del ciclo menstrual, otorgará un (1) día de trabajo en casa al mes, cuando a juicio de la servidora sea absolutamente necesario este beneficio físico y emocional. Este día no podrá ser acumulado con permisos, licencias u otro beneficio de la valera de salario emocional.
La solicitud deberá realizarse ante el jefe inmediato en la primera hora del día, mediante el diligenciamiento del formato o instrumento diseñado para tal fin, en aras de garantizar la continuidad en la prestación del servicio. Este formato deberá ser radicado y enviado por el Sistema de Gestión Documental- Orfeo a la Subdirección Administrativa y Financiera- Talento Humano</t>
  </si>
  <si>
    <t>La entidad concede a los servidores/as públicas un máximo de cuatro (4) horas de permiso laboral remunerado por trimestre, por cada uno de sus hijos o hijas, para asistir a reuniones de padres convocadas por las instituciones académicas en las que estudian, siempre y cuando presenten los soportes correspondientes.
La solicitud de este beneficio deberá realizarse mediante el diligenciamiento del formato o el instrumento diseñado para tal fin, previamente concertado y con el visto bueno del jefe inmediato, con el fin de garantizar la continuidad en la prestación del servicio. La solicitud debe presentarse con al menos cinco (5) días hábiles de anticipación a su disfrute. Una vez autorizado, el formato deberá ser radicado y enviado a través de por el Sistema de Gestión Documental- Orfeo a la Subdirección Administrativa y Financiera- Talento Humano, para que repose en la Historia Laboral y sea reportado en la base de ausentismo.</t>
  </si>
  <si>
    <t xml:space="preserve">Conforme a la Ley 1811 del 21 de octubre de 2016 “Por la cual se otorgan incentivos para promover el uso de la bicicleta en el territorio nacional y se modifica el Código Nacional de Tránsito" se otorgará medio día laboral libre remunerado por cada 30 veces que los/as funcionarios certifiquen haber llegado a trabajar en bicicleta. Este deberá ser programado y notificado previamente, siguiendo los procedimientos establecidos por la entidad. Por otro lado, en el marco de esta categoría, se realizará reconocimiento social y simbólico a los tres biciusuarios que, durante la vigencia, hayan acumulado la mayor cantidad de llegadas al trabajo en bicicleta.
•	Procedimiento: El servidor/a, debe enviar un correo a talentohu-mano@uaesp.gov.co, donde solicitará el número de días acumulado para poder solicitar el permiso. Desde Bienestar se dará respuesta en máximo ocho (8) días hábiles a través del mismo medio, con copia al jefe o subdi-rector, a quien se le notificará que, el incentivo no es acumulable, no se po-drá unir con otro incentivo, con otros permisos, incapacidades, licencias o vacaciones. La autorización del medio día libre remunerado está sujeta a las necesidades del servicio, por lo cual el funcionario deberá comunicar al jefe inmediato, con el fin de verificar la disponibilidad y contar con su visto bueno para acceder al beneficio.
</t>
  </si>
  <si>
    <t>De conformidad con el numeral décimo (10) del Acuerdo Colectivo Laboral Territorial 2024- 2025 Bogotá D.C, la Unidad revisará las estrategias para la implementación de lo dispuesto así: 
“Mascotas la administración distrital dentro de los cuatro (4) meses siguientes a la firma del presente Acuerdo emitirá una circular instando a las entidades y organismos distritales para el otorgamiento de un permiso remunerado hasta por tres (3) días en el marco de la normatividad vigente derivado del fallecimiento de animales de compañía o mascotas el cual deberá constar en certificado veterinario.”
Este beneficio aplicará únicamente para empleados y empleadas que hayan inscrito previamente sus animales de compañía o mascotas para estos efectos la entidad y organismos distritales determinarán la manera como deben levantar un registro de hasta dos animales de compañía o mascotas por empleado o empleada 
Nota: Esto beneficio depende de la expedición y aprobación de la Circular distrital, para tal fin. 
Adicionalmente, los y las servidores/as de la entidad se les concederá permiso remunerado hasta por un (1) día, cuando enfermen o requieran cuidado especial, siempre que se presenten los soportes que justifiquen cada situación.
Familia Multiespecie: Se incluirá actividades o promoción de artículos o servicios para mascotas en la que se incluya el acompañamiento de asesores de planes exequiales y se conmemorará el Día mundial de los animales el 04 de octubre.</t>
  </si>
  <si>
    <t>Mascota (Nuevo)</t>
  </si>
  <si>
    <t>Divulgación -Conforme con las medidas de protección de la familia establecidas en la Ley 1857 de 2017, se otorgará a cada servidor o servidora de la entidad un (1) día de Permiso remunerado por semestre para que puedan compartir con su familia. Este día no podrá ser acumulado con permisos, licencias u otro beneficio de la Valera de salario emocional.
La solicitud de este beneficio deberá realizarse mediante el diligenciamiento del formato o el instrumento diseñado para tal fin, previamente concertado y con el visto bueno del jefe inmediato, con el fin de garantizar la continuidad en la prestación del servicio. La solicitud debe presentarse con al menos cinco (5) días hábiles de anticipación a su disfrute. Una vez autorizado, el formato deberá ser radicado y enviado a través de por el Sistema de Gestión Documental- Orfeo a la Subdirección Administrativa y Financiera- Talento Humano, para que repose en la Historia Laboral y sea reportado en la base de ausentismo.</t>
  </si>
  <si>
    <t xml:space="preserve">Se otorgará a los/as Servidoras y Servidores que tengan hijos entre 0 y 10 años, una “tarde de juego”. Esta consiste en conceder al Servidor un permiso remunerado por 4 horas, dentro de la jornada laboral en la tarde, para que pueda(n) compartir con su(s) hijo(s) y afianzar lazos afectivos con el (los) menor(es).
 Esta tarde deberá ser concedida en el mes de octubre, en uno de los días de la semana de receso establecida en el calendario escolar. El tiempo será concertado con el superior jerárquico inmediato, sin menoscabo de la prestación del servicio. </t>
  </si>
  <si>
    <t>Hacer forms solicitando informaciòn del dìa que tomará la tarde de juegos</t>
  </si>
  <si>
    <t>El descanso compensado para Semana Santa y festividades de fin de año, es una situación administrativa en que pueden encontrarse los servidores de la Unidad Administrativa Especial de Servicios Públicos- UAESP., consistente en un descan-so en las citadas festividades, siempre y cuando el servidor/a haya compensado el tiempo laboral equivalente al tiempo de descanso, de acuerdo con la programación que establezca la entidad, la cual deberá garantizar la continuidad y no afectación en la prestación del servicio.
La aplicación de esta medida dependerá de las necesidades del trabajador y de la Unidad, para lo cual la entidad expedirá una circular en donde se señalarán los parámetros para el reconocimiento de este descanso, esta se dará a conocer oportu-namente a todos los/as servidores/as a través de los medios de comunicación inter-nos.</t>
  </si>
  <si>
    <t xml:space="preserve">Descanso Compensado para Semana Santa y festividades de fin de año (Nueva propuesta en el Plan ) </t>
  </si>
  <si>
    <t>Divulgaciòn -Para los/as servidores/as de la UAESP, que reciban grado de: bachiller, pregrado o postgrado, podrán disfrutar de ese día remunerado.
La solicitud de este beneficio deberá realizarse mediante el diligenciamiento del formato o instrumento diseñado para tal fin, previamente concertado, con visto bueno del jefe inmediato y documento que certifique la participación a la ceremo-nia. en aras de garantizar la continuidad en la prestación del servicio, con mínimo cinco (5) días hábiles de anticipación a su disfrute. Este formato deberá ser radica-do y enviado por el sistema de gestión documental Orfeo a la Subdirección Admi-nistrativa y Financiera -Talento Humano una vez sea autorizado, para que repose en la Historia Laboral y sea reportado en la base de ausentismo.</t>
  </si>
  <si>
    <t>Divulgación - En desarrollo del derecho constitucional de garantizar la especial asistencia y protección de la mujer durante el embarazo y después del parto (artículo 43 Constitución Política de Colombia), se establece que las servidoras públicas en dicha condición manejen horarios flexibles especiales, en virtud de los cuales puedan salir 30 minutos antes de finalizar su jornada laboral.
Esta solicitud la pueden gestionar directamente con el jefe inmediato, en aras de garantizar la continuidad en la prestación del servicio. Para ello, deberán enviar un ORFEO informando de la aprobación de este beneficio, indicando los días y período autorizado, a la Subdirección Administrativa y Financiera - Talento Humano para que repose en la Historia Laboral y sea reportado en la base de ausentismo.</t>
  </si>
  <si>
    <t>Divulgación -La normatividad vigente establece que a las servidoras se les debe conceder un permiso por lactancia de una (1) hora dentro de la jornada laboral durante los primeros seis (6) meses de edad del menor. No obstante, de acuerdo con la Directiva 002 de 2017 “Lineamientos de Bienestar en las Entidades Distritales”, expedida por el Alcalde Mayor de Bogotá, D. C., se concederá esta hora de lactancia hasta que el menor cumpla su primer año de edad.
Además, y teniendo en cuenta la Ley 2306 del 31 de julio de 2023 “Por medio de la cual se promueve la protección de la maternidad y la primera infancia se crean incentivos y normas para la construcción de áreas que permitan la lactancia materna en el espacio público y se dictan otras disposiciones”, que en su artículo 238 establece “…otorgar un (1) descanso de treinta (30) minutos en los mismos términos hasta los dos (2) años de edad del menor; siempre y cuando se mantenga y se manifieste una adecuada lactancia materna continua”.
En conclusión, las servidoras de esta Unidad tienen el derecho, a disfrutar de su licencia de lactancia durante el primer año de vida de su bebé y la licencia será de dos (2) horas diarias hasta el primer año de vida del bebé; posteriormente, tendrá treinta (30) minutos hasta el cumplimiento de los dos (2) años de vida del bebé.
El tiempo concedido será concertado con el superior jerárquico inmediato, quien deberá enviar por escrito el beneficio a la Subdirección Administrativa - Talento Humano. En todo caso se deberá garantizar la adecuada prestación del servicio.</t>
  </si>
  <si>
    <t xml:space="preserve">Divulgación -Conforme con la normatividad vigente los padres tienen derecho a disfrutar de dos (2) semanas para estar al lado de su hijo(a) recién nacido y la Unidad Administrativa especial de Servicios Públicos-UAESP, le otorgará dos (2) días hábiles adicionales.
La misma regla se aplicará para las servidoras madres por concepto de licencia de maternidad, esto es, a la licencia de maternidad legal, se le adicionarán dos (2) días hábiles.
En el caso de los/as servidores/as de la Unidad, que adopten en su familia un niño/a o adolescente, incluidas las familias diversas (heteroparentales, homoparentales, monoparentales, entre otras), podrán disfrutar en igualdad de condiciones dos (2) días de permiso adicional remunerado al que establece la Ley.
Este beneficio se otorgará de manera automática una vez el servidor/a llegue los documentos de su licencia de paternidad o maternidad a la Subdirección Administrativa y Financiera – Talento Humano a través del Sistema de Gestión Documental con copia al correo de Talento Humano. </t>
  </si>
  <si>
    <t xml:space="preserve">Celebraciones– Días Especiales:
</t>
  </si>
  <si>
    <t>•	Día de la Mujer (8 de marzo) 
•	Día del Hombre (19 de noviembre)
•	Día del/la secretario/a (26 de abril)
•	Día del Niño/a (26 de abril)
•	Día de la familia (15 de mayo)
•	Día del conductor/a (16 de julio)
•	Día del Servidor/a Público/a Distrital (1 de octubre)
•	Día de la madre (11 de mayo)
•	Día del padre (15 de junio)
•	Día del trabajo decente (se realizará sensibilización, diseño de pieza comunicativa y articulaciones para conmemorar este día), entre otros (Acuerdo sindical). (7 de octubre)
•	Día de la mascota: En el mes de agosto se celebrará en la Unidad, el día de la mascota, con el propósito de generar conciencia sobre el abandono, la tenencia responsable y la situación de los animales sin amor. Por ello, ese día todos/as los/as colaboradores/as de la Entidad podrán traer sus mascotas a la Entidad y se realizarán talleres y programas culturales con el objetivo de generar conciencia (agosto)</t>
  </si>
  <si>
    <t xml:space="preserve">RESPONSABLE </t>
  </si>
  <si>
    <t xml:space="preserve">TIPO </t>
  </si>
  <si>
    <t xml:space="preserve">Divulgación </t>
  </si>
  <si>
    <t>Talento Humano -Comunicaciones</t>
  </si>
  <si>
    <t>Actividad contrato</t>
  </si>
  <si>
    <t xml:space="preserve">Compensar </t>
  </si>
  <si>
    <t>Divulgacón
Actividad contrato</t>
  </si>
  <si>
    <t xml:space="preserve">Talento Humano -
-Comunicaciones
Compensar </t>
  </si>
  <si>
    <t xml:space="preserve">Actividad caja de compensación
Cooperativas
Instituciones Universitarias </t>
  </si>
  <si>
    <t xml:space="preserve"> Bienestar Seguridad y Salud en el Trabajo
Equipo de Logística  Oficina Asesora de Planeación </t>
  </si>
  <si>
    <t xml:space="preserve">Talento Humano </t>
  </si>
  <si>
    <t>Divulgación
Actividad contrato</t>
  </si>
  <si>
    <t xml:space="preserve">Enviar correo desde TH </t>
  </si>
  <si>
    <t xml:space="preserve">Divulgación
</t>
  </si>
  <si>
    <t xml:space="preserve">Elaboración de Proyecto de Acto Administrativo </t>
  </si>
  <si>
    <t xml:space="preserve">Talento humano </t>
  </si>
  <si>
    <t>Elaboración de Acto Administrativo que adopta 
Politica 
procedimiento</t>
  </si>
  <si>
    <t xml:space="preserve">Subdirección Administrativa y Financiera </t>
  </si>
  <si>
    <t>Divulgación y correo de otorgamiento</t>
  </si>
  <si>
    <t xml:space="preserve">Elaboración de circular
Divulgación </t>
  </si>
  <si>
    <t>Divulgación
Planeación de entrega de incentivos</t>
  </si>
  <si>
    <t>Se realizará en cada vigencia un reconocimiento simbólico, social y entrega de incentivo no pecuniario elegido por los/as servidores/as seleccionados/as de acuerdo con lo establecido en el Plan en Supra. En donde se tendrá en cuenta los lineamientos básicos para la elección.
Requisitos para la selección de los/as mejores funcionario/a de Carrera Administrativa y LNR (diferentes a Gerentes Públicos): Para la elección de el/la
mejor Servidor/a de la entidad, los/as mejores Servidores/as de cada nivel jerárquico de Carrera Administrativa y de Libre Nombramiento y Remoción (diferentes a Gerentes Públicos), y el mejor Gerente Publico, se estipulan los siguientes criterios de selección:
1.	Acreditar nivel sobresaliente	en la evaluación de desempeño correspondiente al año inmediatamente anterior a la fecha de selección.
2.	Tener un tiempo de servicio en la UAESP no inferior a un (1) año. 
3.	No haber sido sancionado disciplinariamente en el año inmediatamente anterior ante la fecha de selección.
Nota: Los criterios de desempate, proceso de selección, asignación de incentivos, lineamientos generales para la entrega de incentivos, monto de los incentivos no pecuniarios para los mejores funcionarios de Carrera Administrativa y LNR diferentes a Gerentes Públicos y demás lineamientos, serán presentados para retroalimentación y aprobación en Comisión de Personal.</t>
  </si>
  <si>
    <t>GALA DE RECONOCIMIENTOS: Reconocimiento a mejor Compañero/a de la UAESP y por dependencia, Reconocimiento a la antigüedad laboral, Reconocimiento al área con mejor clima laboral, Reconocimiento a equipos de trabajo, Reconocimiento a toda una vida de servicio, Reconocimiento a ganadores de Torneo Deportivo. Reconocimiento a grupos de apoyo: Brigada de Emergencias, Brigada Emocional, Gestores de Integridad.- Evento de Clima y Cultura – Cierre de Gestión y gala de reconocimientos</t>
  </si>
  <si>
    <t>Evento diferente a una rendición de cuentas, diseñado para el capital humano de la Entidad con el que cumple sus objetivos y metas institucionales, en el que se busca hacer un balance de la gestión de la vigencia que termina, se reconoce la productividad y el compromiso laboral, se fortalecen lazos, se afianza la cultura organizacional y mejora el sentido de pertenencia de los/as servidores/as.
•	Reconocimiento al mejor compañero/a: Mediante este se reconocerá a los/as servidores/as o colaboradores de la entidad que a través de sus acciones vivan y promuevan los valores institucionales, convirtiéndose en agentes de apoyo y cohesión en la Unidad. La elección se realizará mediante votaciones y contará con un reconocimiento social y simbólico.
•	Reconocimiento a la Antigüedad Laboral: Su objeto es exaltar la permanencia laboral de los funcionarios de libre nombramiento y remoción, carrera administrativa y provisional, que han prestado sus servicios a la entidad y por su permanencia en la misma, se reconoce conforme al número de años que el funcionario lleve vinculado a la entidad, además, de acuerdo con el procedimiento:  “PERMISOS,  LICENCIAS  Y  OTRAS  SITUACIONES ADMINISTRATIVAS GTH-PC-04 V4”, tienen derecho a días de reconocimiento no acumulables.
•	Reconocimiento a la dependencia con mejor clima laboral: Este pretende exaltar las buenas prácticas de las áreas en el marco del clima laboral, por tanto, se reconocerá a la dependencia con mejor resultado de la encuesta del DASCD aplicada cada dos años, mediante reconocimiento Social y una tarde de integración (espacio recreativo, cultural o deportivo) para lo cual el jefe o subdirector debe notificar a Talento Humano la fecha, hora, lugar, nombre y cédula de las personas que participarán.
•	Reconocimiento a una vida de servicio: Valorando el tiempo dedicado a apoyar la gestión institucional de los/as servidores/as durante muchos años, la entidad otorgará este reconocimiento que aplicará para aquellos servidores/as que se retiran de la entidad y han permanecido en ella durante por lo menos 10 años; el reconocimiento será de tipo social y/o simbólico. 
•	Reconocimiento a equipos de apoyo: Se realizará reconocimiento simbólico y social a colaboradores/as que hayan participado en más del 80% de las actividades realizadas durante cada vigencia a los equipos de apoyo y que sean certificadas por los/as personas de Talento Humano a cargo de los siguientes equipos: Brigada de emergencias, Brigada Emocional y Gestores de Integridad.
Así mismo, durante cada vigencia, en los meses estipulados en los cronogramas se realizarán los siguientes reconocimientos a servidores/as de la UAESP:</t>
  </si>
  <si>
    <t>Coordinar con la Caja de Compensación Familiar actividades tendientes a proporcionar bienestar a los/as servidores/as, a través de los diferentes servicios y planes que se tiene para el talento humano de la Entidad.</t>
  </si>
  <si>
    <t>Es necesario fortalecer e implementar una cultura de aprendizaje permanente para enfrentar el cambio, lo cual facilitará realizar un buen proceso de desvinculación (cuando a ello haya lugar) con el trabajo y desarrollo de aspectos que permitan prepararse frente al cambio en los estilos de vida, la ocupación del tiempo libre, la promoción y prevención de la salud.
De igual forma, y conforme al Decreto 36 de 1998, “Por el cual se reglamenta el literal C) del artículo 262 de la Ley 100 de 1993”, se debe realizar una preparación a la jubilación con planes a largo, mediano y corto plazo, teniendo en cuenta las expectativas y necesidades sentidas de las personas implicadas, los recursos existentes en la comunidad en la cual viven, sus posibilidades y limitaciones, con el fin de propiciar su desarrollo personal, familiar y social.
En coordinación con el Departamento Administrativo del Servicio Civil Distrital, se adelantará la preparación de los/as servidores/as que se incluyan en la estrategia de pre-pensionados a corto plazo; y la Unidad Administrativa especial de Servicios  realizará la estrategia a mediano y largo plazo, dentro del cual se invitará a los servidores(as) interesados(as) a conocer los regímenes pensionales, características, requisitos y trámites a tener en cuenta en el trámite de retiro del servicio.
De igual forma y para los(as) servidores(as) que deben ser retirados con ocasión a la provisión definitiva del empleo, se realizarán las siguientes actividades: i) charlas de sensibilización en temas asociados con el manejo del tiempo, gestión del cambio, resiliencia, manejo de las finanzas, entre otros; ii) divulgación de la oferta de capacitación que tiene disponible el Departamento Administrativo del Servicio Civil Distrital asociado a la empleabilidad, emprendimiento, gestión del cambio, entre otros; y ii) invitación a participar en las Ferias de Emprendimiento que realice la Entidad.</t>
  </si>
  <si>
    <t>El objetivo de realizar un recorrido por senderos ecológicos disfrutando de la naturaleza, también ayuda al estado físico y mental del cuerpo ya que implica que se deba hacer ejercicio aeróbico y es a la vez una iniciativa cultural que promueve el cuidado del medio ambiente.
Las caminatas a realizarse serán coordinadas con la Secretaría de Ambiente Distrital o la Empresa de Acueducto y Alcantarillado de Bogotá o la Caja de Compensación Familiar.</t>
  </si>
  <si>
    <t>Buscando la actividad de los(as) servidores(as) y colaboradores(as) de la entidad y promover la realización de la actividad física en familia, se desarrollará a través de la plataforma Teams, ejercicio físico en casa. Lo cual permitirá mejorar el sueño, descansar mejor y paliar los estados de depresión, ansiedad y estrés.</t>
  </si>
  <si>
    <t>El artículo 2.2.10.7. del Decreto 1083 de 2015, establece “Programas de bienestar de calidad de vida laboral. De conformidad con el artículo 24 del Decreto-ley 1567 de 1998 y con el fin de mantener niveles adecuados de calidad de vida laboral, las entidades deberán efectuar los siguientes programas: 1. Medir el clima laboral, por lo menos cada dos años y definir, ejecutar y evaluar estrategias de intervención. (…)”.
Así las cosas, se realizará la medición de clima laboral en la vigencia 2024, en coordinación con el Departamento Administrativo del Servicio Civil Distrital - DASCD.</t>
  </si>
  <si>
    <t>Reiterar Oficio DASCD</t>
  </si>
  <si>
    <t>De acuerdo con el cronograma de cada vigencia se divulgará mediante correo electrónico la información del Programa de Apoyo Emocional liderado por el DASCD, en el que los colaboradores/as de la entidad pueden acceder a acompañamiento psicosocial por parte de un profesional.</t>
  </si>
  <si>
    <t>La entidad promoverá estrategias para incentivar las actividades físicas, con el fin de gestionar de manera adecuada la salud de los funcionarios/as a través del uso del gimnasio o alternativa equivalente, la Subdirección Administrativa y financiera – Talento Humano gestionará, definirá y divulgará los lineamientos respectivos (Acuerdo sindical).</t>
  </si>
  <si>
    <t xml:space="preserve">Revisar el tema en mesa de negociación sindical </t>
  </si>
  <si>
    <t xml:space="preserve">Talento Humano 
Sindicato </t>
  </si>
  <si>
    <t>Se realizarán talleres en el marco del duelo y pérdida de familiares, amigos, pareja, entre otros, en el que se brindarán herramientas de afrontamiento ante estas situaciones.
Nota: Algunas actividades de este eje serán realizadas en el marco del Programa de Clima y Cultura Organizacional y Programa de Vigilancia Epidemiológica Psicosocial vigente</t>
  </si>
  <si>
    <t>El Programa Nacional de Bienestar 2023-2026 indica que este componente hace referencia “a aquellas actividades encaminadas a promover la inclusión laboral, la diversidad y la equidad en el ámbito laboral y a prevenir prácticas irregulares en cumplimiento de la normativa vigente con el fin de contribuir a la construcción de un buen ambiente laboral y crear espacios seguros y diversos para el mejoramiento continuo de la calidad de vida de las servidoras y los servidores públicos.”
Este componente será abordado, además de las acciones dispuestas en el Plan Institucional de Capacitación, con la siguiente estrategia 
Este componente hace referencia a aquellas actividades encaminadas a promover la inclusión laboral, la diversidad y la equidad en el ámbito laboral y a prevenir prácticas irregulares en cumplimiento de la normativa vigente con el fin de contribuir a la construcción de un buen ambiente laboral, crear espacios seguros y diversos para el mejoramiento continuo de la calidad de vida de las servidoras y los servidores públicos.
Nota: Este eje se va a desarrollar en el Programa de Clima y Cultura organizacional vigente.</t>
  </si>
  <si>
    <t>La estrategia que se trabajará en coordinación con el Departamento Administrativo del Servicio Civil Distrital – DASCD y la Secretaría Distrital de Integración Social, tiene como fin propender por ambientes laborales diversos, amorosos y seguros.
Su objetivo principal es, teniendo en cuenta la caracterización realizada, que los servidores/as de la Unidad Administrativa Especial de Servicios Públicos -UAESP. continúen con el reconocimiento de las emociones, en esta vigencia serán (sorpresa, vergüenza, culpa y ternura); así mismo, la importancia de gestionarlas, sentirlas y aprender qué nos muestra cada una de ellas.
De igual forma, se realizará un taller de mindfulness en el trabajo, en donde a través de la meditación se observará la realidad en el momento presente, sin intenciones de juzgar y con plena apertura y aceptación del entorno laboral.</t>
  </si>
  <si>
    <t xml:space="preserve">Revisión de actividades que se puedan realizar </t>
  </si>
  <si>
    <t>Esta estrategia se aborda con el acompañamiento de la Secretaría Distrital de Planeación, la cual tiene como objetivo “Eliminar la discriminación y segregación por orientación sexual e identidad de género en el ámbito laboral”, se desarrollan acciones en coordinación con el Pla de Seguridad y Salud en el Trabajo y el Plan de Capacitación.</t>
  </si>
  <si>
    <t xml:space="preserve">Talento Humano y comité de innovación </t>
  </si>
  <si>
    <t>Este componente tiene que ver con aquellas actividades relacionadas con la pre-vención, atención y medidas de protección de todas las formas de violencias con-tra las mujeres y basadas en género y/o cualquier otro tipo de discriminación por razón de raza, etnia, religión, discapacidad u otra razón.
Divulgación de Rutas de Atención Externas ante posibles situaciones que afecten la integridad de los colaboradores/as: Se realizará de forma anual la consolidación y divulgación de rutas externas con el fin de brindar una herramienta de uso para todos y todas en caso de requerirla.
Nota: Este eje se va a desarrollar en el marco del Programa de Clima y Cultura Organizacional y Programa de Vigilancia Epidemiológica Psicosocial vigente</t>
  </si>
  <si>
    <t xml:space="preserve">Talento Humano y comité </t>
  </si>
  <si>
    <t xml:space="preserve">Curso de innovación - 11.1	Creación de cultura digital para el bienestar-11.2 Analítica de datos para el bienestar- 11.2.1 Creación de ecosistemas digitales- </t>
  </si>
  <si>
    <t xml:space="preserve">Divulgación de las etapas 
elaboraciòn de circular 
Acompañamientos a los grupos de proyectos </t>
  </si>
  <si>
    <t xml:space="preserve">Talento Humano
Planeación mesa Técnica de Innovación </t>
  </si>
  <si>
    <t>Se gestionará con las áreas misionales de la entidad por lo menos una jornada de voluntariado; siendo esta una forma de servir y desarrollar habilidades socioemo-cionales, como la empatía, la proactividad y la vocación de servicio. También se pueden desarrollar habilidades como el trabajo en equipo, la comunicación efecti-va, la organización, la planificación, la innovación, la creatividad, la flexibilidad y la solidaridad.</t>
  </si>
  <si>
    <t xml:space="preserve">Talento Humano 
Areas Misionales </t>
  </si>
  <si>
    <t>•	Medición y gestión del clima laboral: Esta medición se realizará cada dos años o según el lineamiento brindado por el Departamento Administrativo del Servicio Civil y a partir de los resultados se definirán, ejecutarán y evaluarán estrategias de intervención y mejoramiento en el mismo.</t>
  </si>
  <si>
    <t xml:space="preserve">Revisar el tema </t>
  </si>
  <si>
    <t xml:space="preserve">Aniversario UAESP </t>
  </si>
  <si>
    <t>Dar la bienvenida a los/as nuevos servidores/as de la Entidad, servidores/as que sean reubicados, trasladados y encargados en otras dependencias, con información clara y sencilla sobre cómo funciona la Organización, los derechos que les asisten, los beneficios que tienen, y los valores institucionales que guían nuestro actuar como servidores/as públicos/as, a través de los canales de comunicación dispuestos en la Entidad.</t>
  </si>
  <si>
    <t xml:space="preserve">Divulgación 
Revisar con el Plan de Capacitación </t>
  </si>
  <si>
    <t>En el marco del Plan de Bienestar Social e Incentivos, con motivo del aniversario de la Unidad Administrativa Especial de Servicios Públicos (UAESP), se tiene como objetivo promover actividades que fortalezcan el sentido de pertenencia, el trabajo en equipo y el bienestar integral de nuestros servidores públicos. Estas acciones estarán orientadas a reconocer el esfuerzo y compromiso de todos los colaboradores, mediante iniciativas que fomenten la motivación, la salud, la seguridad y el desarrollo personal y profesional, en un ambiente de respeto y colaboración. A través de esta celebración, se busca fortalecer la identidad institucional y continuar avanzando hacia el cumplimiento de nuestra misión, generando un impacto positivo en la comunidad y en el entorno laboral.</t>
  </si>
  <si>
    <t xml:space="preserve">Bono Navideño </t>
  </si>
  <si>
    <t xml:space="preserve">Selección de los/as mejores servidores/as
Reconocimiento al/la mejor funcionario/a por nivel de Carrera Administrativa y LNR.
Elección y publicación de resolución.
Inscripción y acompañamiento a Gala de Reconocimientos Distrital.
Reconocimiento simbólico y social en la Gala UAESP.- Actividades de reconocimiento de la trayectoria laboral  y agradecimiento por el servicio prestado </t>
  </si>
  <si>
    <t>En ejercicio del derecho a disfrutar de la seguridad social, se otorgarán permisos remunerados a los servidores/as públicos para cumplir con sus citas médicas, las de sus hijos menores de edad o en condición de discapacidad o las de sus padres que se encuentren a su cargo o cuidado, que se encuentren debidamente acreditado y notificado al proceso de Gestión de Talento Humano. Lo anterior, hasta por un máximo de cuatro (4) horas de permiso laboral, presentando la orden medica o cita medica asignada por la EPS. 
La solicitud de este beneficio deberá realizarse mediante el diligenciamiento del formato o el instrumento diseñado para tal fin, previamente concertado y con el visto bueno del jefe inmediato, con el fin de garantizar la continuidad en la prestación del servicio. Este formato deberá ser radicado y enviado por Sistema de Gestión Documental- Orfeo a la Subdirección Administrativa y Financiera- Talento Humano una vez autorizado, para que repose en la Historia Laboral y sea reportado en la base de ausentismo.
Una vez disfrutado el beneficio, el servidor/a deberá presentar ante su jefe inmediato la constancia de asistencia o el documento que demuestre la asistencia a la cita médica, expedido por el centro médico correspondiente. En caso de no presentarse este documento, el jefe inmediato deberá realizar el reporte correspondiente a la Oficina de Control Disciplinario Interno y a la Subdirección Administrativa y Financiera–Talento Humano, a efectos de adelantar las actuaciones pertinentes.</t>
  </si>
  <si>
    <t>Escuela de familia UAESP</t>
  </si>
  <si>
    <t>Presencia y acompañamiento en situaciones de vida especiales</t>
  </si>
  <si>
    <t>Celebraciones– Días Especiales</t>
  </si>
  <si>
    <t xml:space="preserve">Preparación para el retiro del servicio Servidor/ra Público/a
*Prepresión 
*Otras situaciones </t>
  </si>
  <si>
    <t>50
Todos/as</t>
  </si>
  <si>
    <t>Según se requiera</t>
  </si>
  <si>
    <t xml:space="preserve">Incentivos educativos </t>
  </si>
  <si>
    <t>Creación de cultura digital para el bienestar-Socialización de aplicaciones de uso 
gratuito enfocadas en el autocuidado.</t>
  </si>
  <si>
    <t>Analítica de datos para el bienestar-Caracterización de servidores/as y Test FANTÁSTICO.</t>
  </si>
  <si>
    <t>Incetivo educativo</t>
  </si>
  <si>
    <t xml:space="preserve">Planta </t>
  </si>
  <si>
    <t xml:space="preserve">Planta y contratistas </t>
  </si>
  <si>
    <t>.</t>
  </si>
  <si>
    <t>E1-001</t>
  </si>
  <si>
    <t>Febrero
Se realiza Torneo de Bolos relámpago, el 28 de febrero en Bowlopolis, en el que participaron 41 servidores/as.</t>
  </si>
  <si>
    <r>
      <rPr>
        <b/>
        <sz val="10"/>
        <color rgb="FF000000"/>
        <rFont val="Arial"/>
      </rPr>
      <t>Julio:</t>
    </r>
    <r>
      <rPr>
        <sz val="10"/>
        <color rgb="FF000000"/>
        <rFont val="Arial"/>
      </rPr>
      <t xml:space="preserve"> Se llevó a cabo jornada recreativa el dia 31 de julio (tenis de mesa, rana y domino) con la participacion de 23 personas.  </t>
    </r>
    <r>
      <rPr>
        <b/>
        <sz val="10"/>
        <color rgb="FF000000"/>
        <rFont val="Arial"/>
      </rPr>
      <t xml:space="preserve">                                          Agosto: </t>
    </r>
    <r>
      <rPr>
        <sz val="10"/>
        <color rgb="FF000000"/>
        <rFont val="Arial"/>
      </rPr>
      <t>Se realiza clase de zumba el dpia 29 de agosto con la participación de  17 personas.</t>
    </r>
  </si>
  <si>
    <t>E1-002</t>
  </si>
  <si>
    <r>
      <rPr>
        <b/>
        <sz val="10"/>
        <color rgb="FF000000"/>
        <rFont val="Arial"/>
      </rPr>
      <t>Junio:</t>
    </r>
    <r>
      <rPr>
        <sz val="10"/>
        <color rgb="FF000000"/>
        <rFont val="Arial"/>
      </rPr>
      <t xml:space="preserve"> No se realiza la actividad por no contar con facilitador para realizar la jornada. </t>
    </r>
  </si>
  <si>
    <r>
      <rPr>
        <b/>
        <sz val="10"/>
        <color rgb="FF000000"/>
        <rFont val="Arial"/>
        <family val="2"/>
      </rPr>
      <t>Diciembre:</t>
    </r>
    <r>
      <rPr>
        <sz val="10"/>
        <color rgb="FF000000"/>
        <rFont val="Arial"/>
        <family val="2"/>
      </rPr>
      <t xml:space="preserve"> No se realizo esta actividad, debido a que este mes se tenían actividades ya programadas que estaban pendientes por ejecutar.</t>
    </r>
  </si>
  <si>
    <t>E1-003</t>
  </si>
  <si>
    <r>
      <rPr>
        <b/>
        <sz val="10"/>
        <color rgb="FF000000"/>
        <rFont val="Arial"/>
      </rPr>
      <t>Agosto:</t>
    </r>
    <r>
      <rPr>
        <sz val="10"/>
        <color rgb="FF000000"/>
        <rFont val="Arial"/>
      </rPr>
      <t xml:space="preserve"> Actividad aplazada mediente acta para el mes de octubre de 2024. </t>
    </r>
  </si>
  <si>
    <t>Noviembre: Se realizo feria de emprendimientos para servidores y contratistas de la UAESP, el 28 de noviembre de 2024 con participación de 10 emprendimientos.</t>
  </si>
  <si>
    <t>E1-004</t>
  </si>
  <si>
    <t>Marzo
El 20 de marzo, se realizó la Feria de Servicios con aliados estratégicos como: Mi Planilla / Universidad Santo Tomás / Universidad Central / Davivienda / Coopebis / Av Villas / Porvenir / Emermédica / Emifalk / Compensar / Círculo de Viajes / On Vacation / Fondo Nacional del Ahorro / Capillas de la Fé / PriceSmart / Colsanitas / Ortopédicos / Coomeva. con un alcance a servidore/as y contratistas.</t>
  </si>
  <si>
    <t>E1-005</t>
  </si>
  <si>
    <r>
      <rPr>
        <b/>
        <sz val="10"/>
        <color rgb="FF000000"/>
        <rFont val="Arial"/>
        <family val="2"/>
      </rPr>
      <t xml:space="preserve">Noviembre: </t>
    </r>
    <r>
      <rPr>
        <sz val="10"/>
        <color rgb="FF000000"/>
        <rFont val="Arial"/>
        <family val="2"/>
      </rPr>
      <t>Se realizo apertura de inscripciones para participación en concurso de talentos en las categorias de Canto, Poesia,Fotografia,Pintura y Artes plasticas, no se obtubo incripción de servidores o contratistas para esta actividad.
Se realizo feria de emprendimientos para servidores y contratistas de la UAESP, el 28 de noviembre de 2024 con participación de 10 emprendimientos.</t>
    </r>
  </si>
  <si>
    <t>E1-006</t>
  </si>
  <si>
    <r>
      <t xml:space="preserve">Noviembre: </t>
    </r>
    <r>
      <rPr>
        <sz val="10"/>
        <color rgb="FF000000"/>
        <rFont val="Arial"/>
        <family val="2"/>
      </rPr>
      <t xml:space="preserve">Se realizó la difusión de pieza comunicativa el día 21 de noviembre sobre el beneficio "Tarde de equipos" por correo electrónico a los colaboradores y colaboradoras de la entidad. </t>
    </r>
  </si>
  <si>
    <t>E1-007</t>
  </si>
  <si>
    <r>
      <rPr>
        <b/>
        <sz val="10"/>
        <color rgb="FF000000"/>
        <rFont val="Arial"/>
      </rPr>
      <t xml:space="preserve">Marzo
</t>
    </r>
    <r>
      <rPr>
        <sz val="10"/>
        <color rgb="FF000000"/>
        <rFont val="Arial"/>
      </rPr>
      <t xml:space="preserve">Se realiza reporte trimestral de ausentismos por bienestar de 28 servidores/as y se calcula el indice de salario emocional de los mismos. </t>
    </r>
  </si>
  <si>
    <r>
      <rPr>
        <b/>
        <sz val="10"/>
        <color rgb="FF000000"/>
        <rFont val="Arial"/>
      </rPr>
      <t>Junio</t>
    </r>
    <r>
      <rPr>
        <sz val="10"/>
        <color rgb="FF000000"/>
        <rFont val="Arial"/>
      </rPr>
      <t>: Se realiza el análisis del costo del salario emocional por asuntismo por temas de bienestar para el segundo trimestre.</t>
    </r>
  </si>
  <si>
    <r>
      <rPr>
        <b/>
        <sz val="10"/>
        <color rgb="FF000000"/>
        <rFont val="Arial"/>
        <family val="2"/>
      </rPr>
      <t>Septiembre:</t>
    </r>
    <r>
      <rPr>
        <sz val="10"/>
        <color rgb="FF000000"/>
        <rFont val="Arial"/>
        <family val="2"/>
      </rPr>
      <t xml:space="preserve"> Se elabora reporte de salario emocional teniendo en cuenta los ausentismos del trimestre</t>
    </r>
  </si>
  <si>
    <r>
      <t xml:space="preserve">Diciembre: </t>
    </r>
    <r>
      <rPr>
        <sz val="10"/>
        <color rgb="FF000000"/>
        <rFont val="Arial"/>
        <family val="2"/>
      </rPr>
      <t>Se realiza reporte de salario emocional del cuarto trimestre, teniendo en cuenta los ausentismos del periodo.</t>
    </r>
  </si>
  <si>
    <t>E1-008</t>
  </si>
  <si>
    <r>
      <rPr>
        <b/>
        <sz val="10"/>
        <color rgb="FF000000"/>
        <rFont val="Arial"/>
      </rPr>
      <t>Noviembre:</t>
    </r>
    <r>
      <rPr>
        <sz val="10"/>
        <color rgb="FF000000"/>
        <rFont val="Arial"/>
      </rPr>
      <t xml:space="preserve"> Se realizo actividad "Conmemoración dia de la familia" el 12 de noviembre en el establecimiento Hotel Lagomar en la ciudad de Girardot, con la participación de 118 personas entre Servidores, sus familias y/o acompañantes, con el objetivo de fortalecer y promover la unión familiar.</t>
    </r>
  </si>
  <si>
    <r>
      <rPr>
        <b/>
        <sz val="10"/>
        <color rgb="FF000000"/>
        <rFont val="Arial"/>
      </rPr>
      <t>Mayo:</t>
    </r>
    <r>
      <rPr>
        <sz val="10"/>
        <color rgb="FF000000"/>
        <rFont val="Arial"/>
      </rPr>
      <t xml:space="preserve"> Se llevó a cabo feria de servicios para la familia de compensar. el dia 22 de mayo</t>
    </r>
  </si>
  <si>
    <t>E1-009</t>
  </si>
  <si>
    <r>
      <rPr>
        <b/>
        <sz val="10"/>
        <color rgb="FF000000"/>
        <rFont val="Arial"/>
      </rPr>
      <t xml:space="preserve">Abril  </t>
    </r>
    <r>
      <rPr>
        <sz val="10"/>
        <color rgb="FF000000"/>
        <rFont val="Arial"/>
      </rPr>
      <t xml:space="preserve">                                                                                                                  Se realizo la entrega de cupcake (compesar) y pieza comunicativa con información de entrega posterior de boletas para cine (niño y acompañante). Se entregaron  65 detalles para hijos de funcionarios el día 24 de abril</t>
    </r>
  </si>
  <si>
    <r>
      <rPr>
        <b/>
        <sz val="10"/>
        <color rgb="FF000000"/>
        <rFont val="Arial"/>
      </rPr>
      <t>Octubre:</t>
    </r>
    <r>
      <rPr>
        <sz val="10"/>
        <color rgb="FF000000"/>
        <rFont val="Arial"/>
      </rPr>
      <t xml:space="preserve"> Se realiza celebración del día del niño para los hijos/sobrinos/nietos de los colaboradores y colaboradoras de la entidad. Día: 31 de octubre. Participación: 50 niños y niñas 
Adicionalmente se realiza show de talentos de niños para las categorias Baile y Canto. </t>
    </r>
  </si>
  <si>
    <t>E1-010</t>
  </si>
  <si>
    <r>
      <rPr>
        <b/>
        <sz val="10"/>
        <color rgb="FF000000"/>
        <rFont val="Arial"/>
      </rPr>
      <t xml:space="preserve">Octubre: </t>
    </r>
    <r>
      <rPr>
        <sz val="10"/>
        <color rgb="FF000000"/>
        <rFont val="Arial"/>
      </rPr>
      <t xml:space="preserve">Se realiza vacaciones recreativas para hijos e hijas de los servidores de la entidad con participación de : 18 niños y adolescentes
Se realizo actividades del 07 al 11 de octubre de 2024.
</t>
    </r>
    <r>
      <rPr>
        <b/>
        <sz val="10"/>
        <color rgb="FF000000"/>
        <rFont val="Arial"/>
        <family val="2"/>
      </rPr>
      <t>Noviembre:</t>
    </r>
    <r>
      <rPr>
        <sz val="10"/>
        <color rgb="FF000000"/>
        <rFont val="Arial"/>
      </rPr>
      <t xml:space="preserve"> Se realiza vacaciones recreativas para hijos e hijas de los servidores de la entidad con participación de : 30 niños y adolescentes
Se realizo actividades del 25 al 29 de noviembre 2024.</t>
    </r>
  </si>
  <si>
    <r>
      <rPr>
        <b/>
        <sz val="10"/>
        <color rgb="FF000000"/>
        <rFont val="Arial"/>
      </rPr>
      <t xml:space="preserve">Junio: </t>
    </r>
    <r>
      <rPr>
        <sz val="10"/>
        <color rgb="FF000000"/>
        <rFont val="Arial"/>
      </rPr>
      <t>La actividad no se realiza porque todavia no contamos con contrato de bienestar</t>
    </r>
  </si>
  <si>
    <t>E1-011</t>
  </si>
  <si>
    <t>Actividad para hijos/as adolescentes.</t>
  </si>
  <si>
    <r>
      <rPr>
        <b/>
        <sz val="11"/>
        <color rgb="FF242424"/>
        <rFont val="Aptos Narrow"/>
      </rPr>
      <t>Junio:</t>
    </r>
    <r>
      <rPr>
        <sz val="11"/>
        <color rgb="FF242424"/>
        <rFont val="Aptos Narrow"/>
      </rPr>
      <t xml:space="preserve"> La actividad no se realiza porque todavia no contamos con contrato de bienestar</t>
    </r>
  </si>
  <si>
    <t>E1-012</t>
  </si>
  <si>
    <r>
      <rPr>
        <b/>
        <sz val="10"/>
        <color rgb="FF000000"/>
        <rFont val="Arial"/>
        <family val="2"/>
      </rPr>
      <t>Diciembre</t>
    </r>
    <r>
      <rPr>
        <sz val="10"/>
        <color rgb="FF000000"/>
        <rFont val="Arial"/>
        <family val="2"/>
      </rPr>
      <t>: Se realizó la entrega de los bonos navideños a 38 hijos/as de servidores públicos de la entidad, el día 31 de diciembre.</t>
    </r>
  </si>
  <si>
    <t>E1-013</t>
  </si>
  <si>
    <r>
      <rPr>
        <b/>
        <sz val="10"/>
        <color rgb="FF000000"/>
        <rFont val="Arial"/>
      </rPr>
      <t xml:space="preserve">Mayo: </t>
    </r>
    <r>
      <rPr>
        <sz val="10"/>
        <color rgb="FF000000"/>
        <rFont val="Arial"/>
      </rPr>
      <t>Se</t>
    </r>
    <r>
      <rPr>
        <b/>
        <sz val="10"/>
        <color rgb="FF000000"/>
        <rFont val="Arial"/>
      </rPr>
      <t xml:space="preserve"> </t>
    </r>
    <r>
      <rPr>
        <sz val="10"/>
        <color rgb="FF000000"/>
        <rFont val="Arial"/>
      </rPr>
      <t>realizo el taller virtual Brújula Familiar con facilitador de compensar el dia 22 de mayo con participación de  11 personas</t>
    </r>
  </si>
  <si>
    <r>
      <rPr>
        <b/>
        <sz val="10"/>
        <color rgb="FF000000"/>
        <rFont val="Arial"/>
      </rPr>
      <t>Agosto</t>
    </r>
    <r>
      <rPr>
        <sz val="10"/>
        <color rgb="FF000000"/>
        <rFont val="Arial"/>
      </rPr>
      <t xml:space="preserve">: Actividad aplazada mediente acta para el mes de octubre de 2024. </t>
    </r>
  </si>
  <si>
    <t>E1-014</t>
  </si>
  <si>
    <r>
      <rPr>
        <b/>
        <sz val="10"/>
        <color rgb="FF000000"/>
        <rFont val="Arial"/>
      </rPr>
      <t>Noviembre:</t>
    </r>
    <r>
      <rPr>
        <sz val="10"/>
        <color rgb="FF000000"/>
        <rFont val="Arial"/>
      </rPr>
      <t xml:space="preserve"> Se realizó actividad lúdico recreativa para la familia en la cual asistieron padres/madres con sus hijos. La actividad incluyo un pasadía en el sitio Macadamia, el día 29 de noviembre. Contó con la participación de 52 personas.
El 18 de octubre se realizó caminata ecológica familiar al Parque Entre Nubes en Bogotá, en donde se llevó a cabo un actividad en la que participaron 55 asistentes (Equipo de Talento Humano, Servidores/as Públicos y sus familias).  </t>
    </r>
  </si>
  <si>
    <t>E1-015</t>
  </si>
  <si>
    <r>
      <rPr>
        <b/>
        <sz val="10"/>
        <color rgb="FF000000"/>
        <rFont val="Arial"/>
      </rPr>
      <t>Octubre:</t>
    </r>
    <r>
      <rPr>
        <sz val="10"/>
        <color rgb="FF000000"/>
        <rFont val="Arial"/>
      </rPr>
      <t xml:space="preserve"> Se realizó apoyo con el envío de pieza comunicativa a personal de planta y contratistas, el 04 de octubre.</t>
    </r>
    <r>
      <rPr>
        <b/>
        <sz val="10"/>
        <color rgb="FF000000"/>
        <rFont val="Arial"/>
      </rPr>
      <t xml:space="preserve"> </t>
    </r>
    <r>
      <rPr>
        <sz val="10"/>
        <color rgb="FF000000"/>
        <rFont val="Arial"/>
      </rPr>
      <t>Día mundial de los animales.</t>
    </r>
  </si>
  <si>
    <r>
      <rPr>
        <b/>
        <sz val="10"/>
        <color rgb="FF000000"/>
        <rFont val="Arial"/>
      </rPr>
      <t xml:space="preserve">Mayo: </t>
    </r>
    <r>
      <rPr>
        <sz val="10"/>
        <color rgb="FF000000"/>
        <rFont val="Arial"/>
      </rPr>
      <t>En el marco de la feria de la familia recibimos la visita del istituto distrital de proteccion animal quienes estuvieron sensibilizando sobre la impostancia de la familia multiespecie (22 de mayo)</t>
    </r>
  </si>
  <si>
    <t>E1-016</t>
  </si>
  <si>
    <r>
      <rPr>
        <b/>
        <sz val="10"/>
        <color rgb="FF000000"/>
        <rFont val="Arial"/>
        <family val="2"/>
      </rPr>
      <t>Septiembre:</t>
    </r>
    <r>
      <rPr>
        <sz val="10"/>
        <color rgb="FF000000"/>
        <rFont val="Arial"/>
        <family val="2"/>
      </rPr>
      <t xml:space="preserve"> Se aplaza la actividad para el mes de octubre. (La actividad debe aplazarse debido  que el contrato de bienestar se retrazó y esto detuvo el cumplimiento de esta)</t>
    </r>
  </si>
  <si>
    <r>
      <rPr>
        <b/>
        <sz val="10"/>
        <color rgb="FF000000"/>
        <rFont val="Arial"/>
      </rPr>
      <t xml:space="preserve">Octubre: </t>
    </r>
    <r>
      <rPr>
        <sz val="10"/>
        <color rgb="FF000000"/>
        <rFont val="Arial"/>
      </rPr>
      <t xml:space="preserve">Se realizó el día 3 de octubre la actividad para parejas para los servidores públicos, con la participación de 33 parejas. 
</t>
    </r>
  </si>
  <si>
    <t>E1-017</t>
  </si>
  <si>
    <r>
      <rPr>
        <b/>
        <sz val="10"/>
        <color rgb="FF000000"/>
        <rFont val="Arial"/>
        <family val="2"/>
      </rPr>
      <t>Septiembre:</t>
    </r>
    <r>
      <rPr>
        <sz val="10"/>
        <color rgb="FF000000"/>
        <rFont val="Arial"/>
        <family val="2"/>
      </rPr>
      <t xml:space="preserve"> Se aplaza la actividad para el mes de octubre.  (La actividad debe aplazarse debido  que el contrato de bienestar se retrazó y esto detuvo el cumplimiento de esta)</t>
    </r>
  </si>
  <si>
    <r>
      <rPr>
        <b/>
        <sz val="10"/>
        <color rgb="FF000000"/>
        <rFont val="Arial"/>
      </rPr>
      <t xml:space="preserve">Octubre: </t>
    </r>
    <r>
      <rPr>
        <sz val="10"/>
        <color rgb="FF000000"/>
        <rFont val="Arial"/>
      </rPr>
      <t xml:space="preserve">Se realizó el día 3 de octubre la actividad para parejas para los servidores públicos, con la participación de 29 servidores. 
</t>
    </r>
  </si>
  <si>
    <t>E1-018</t>
  </si>
  <si>
    <t>pasa de mayo a junio</t>
  </si>
  <si>
    <t>Agosto; Se divulga video de promoción de la sala amiga via coreo electrónico con alcance a personal de planta y contratistas el dia 21 de agosto.</t>
  </si>
  <si>
    <r>
      <rPr>
        <b/>
        <sz val="10"/>
        <color rgb="FF000000"/>
        <rFont val="Arial"/>
      </rPr>
      <t>Junio:</t>
    </r>
    <r>
      <rPr>
        <sz val="10"/>
        <color rgb="FF000000"/>
        <rFont val="Arial"/>
      </rPr>
      <t xml:space="preserve"> Se hico promoción de la sala amiga para familia lactante a través de pieza comunicativa divulgada masívamente por correo electrónico con alcance a personal de planta y contratistas el día 25 de junio</t>
    </r>
  </si>
  <si>
    <t>E1-019</t>
  </si>
  <si>
    <t>Febrero
Se realizó apoyo en actividades de Movilidad Sostenible con el envío de pieza comunicativa a personal de planta y contratistas, el 01 de febrero.
Marzo
Se realizó apoyo en actividades de Movilidad Sostenible con el envío de pieza comunicativa a personal de planta y contratistas, el 07 de marzo.</t>
  </si>
  <si>
    <r>
      <t xml:space="preserve">Abril: Se realizó el taller  práctico mantenimiento de bicis con la participación de 20 personas entre funcionarios/as y colaboradores/as el dia 4 de abril.             </t>
    </r>
    <r>
      <rPr>
        <b/>
        <sz val="10"/>
        <color rgb="FF000000"/>
        <rFont val="Arial"/>
      </rPr>
      <t>Mayo:</t>
    </r>
    <r>
      <rPr>
        <sz val="10"/>
        <color rgb="FF000000"/>
        <rFont val="Arial"/>
      </rPr>
      <t xml:space="preserve"> Se hizo lanzamiento de manera masiva via correo electronico con alcance al personal de planta y contratistas, de pieza comunicativa con el tema de la importancia del uso de la bicicleta.  
</t>
    </r>
    <r>
      <rPr>
        <b/>
        <sz val="10"/>
        <color rgb="FF000000"/>
        <rFont val="Arial"/>
      </rPr>
      <t xml:space="preserve">Junio: </t>
    </r>
    <r>
      <rPr>
        <sz val="10"/>
        <color rgb="FF000000"/>
        <rFont val="Arial"/>
      </rPr>
      <t>Se hizo lanzamiento de pieza comunicativaincentivando el uso de la bicicleta via correo electrónico con alcance al personal de planta y contratistaws el día 28 de junio</t>
    </r>
  </si>
  <si>
    <r>
      <rPr>
        <b/>
        <sz val="10"/>
        <color rgb="FF000000"/>
        <rFont val="Arial"/>
      </rPr>
      <t xml:space="preserve">Julio: </t>
    </r>
    <r>
      <rPr>
        <sz val="10"/>
        <color rgb="FF000000"/>
        <rFont val="Arial"/>
      </rPr>
      <t>Se realizó actividad ludica con el objetivo de mejorar conociemiento sobre movilidad sotenible el día 4 de julio con asistencia de 8 personas..</t>
    </r>
    <r>
      <rPr>
        <b/>
        <sz val="10"/>
        <color rgb="FF000000"/>
        <rFont val="Arial"/>
      </rPr>
      <t xml:space="preserve"> Agosto: </t>
    </r>
    <r>
      <rPr>
        <sz val="10"/>
        <color rgb="FF000000"/>
        <rFont val="Arial"/>
      </rPr>
      <t>Se realizó taler de ergonomía y tipos de bicileta con la participación de 15 personas el 15 de agosto.</t>
    </r>
  </si>
  <si>
    <r>
      <rPr>
        <b/>
        <sz val="10"/>
        <color rgb="FF000000"/>
        <rFont val="Arial"/>
      </rPr>
      <t xml:space="preserve">Octubre: </t>
    </r>
    <r>
      <rPr>
        <sz val="10"/>
        <color rgb="FF000000"/>
        <rFont val="Arial"/>
      </rPr>
      <t xml:space="preserve">Se realizó apoyo en actividades de Movilidad Sostenible con el envío de pieza comunicativa a personal de planta y contratistas, el 01 de octubre.
</t>
    </r>
    <r>
      <rPr>
        <b/>
        <sz val="10"/>
        <color rgb="FF000000"/>
        <rFont val="Arial"/>
      </rPr>
      <t>Noviembre:</t>
    </r>
    <r>
      <rPr>
        <sz val="10"/>
        <color rgb="FF000000"/>
        <rFont val="Arial"/>
      </rPr>
      <t xml:space="preserve"> Se realizó apoyo en actividades de Movilidad Sostenible con el envío de pieza comunicativa a personal de planta y contratistas, el 06 de noviembre.
Se realizó el reconocimiento y se otorgo  el uso de medio día libre por cada 30 llegadas en bicicleta a la entidad a 3 servidores públicos.
</t>
    </r>
    <r>
      <rPr>
        <b/>
        <sz val="10"/>
        <color rgb="FF000000"/>
        <rFont val="Arial"/>
      </rPr>
      <t>Diciembre:</t>
    </r>
    <r>
      <rPr>
        <sz val="10"/>
        <color rgb="FF000000"/>
        <rFont val="Arial"/>
      </rPr>
      <t xml:space="preserve"> Se realizo reporte a la OAP de Biciusuarios que han solicitado el otorgamiento del uso de medio día libre por cada 30 llegadas en bicicleta a la entidad a 3 servidores públicos.</t>
    </r>
  </si>
  <si>
    <t>E1-020</t>
  </si>
  <si>
    <r>
      <rPr>
        <b/>
        <sz val="10"/>
        <color rgb="FF000000"/>
        <rFont val="Arial"/>
      </rPr>
      <t xml:space="preserve">Julio: </t>
    </r>
    <r>
      <rPr>
        <sz val="10"/>
        <color rgb="FF000000"/>
        <rFont val="Arial"/>
      </rPr>
      <t>Se hace la divulgación de pieza comunicativa con la información de los juegos distritales el dia 2 de julio por correo electrónico con alcance al personal de planta.</t>
    </r>
  </si>
  <si>
    <t>E1-021</t>
  </si>
  <si>
    <r>
      <rPr>
        <b/>
        <sz val="10"/>
        <color rgb="FF000000"/>
        <rFont val="Arial"/>
      </rPr>
      <t>Mayo</t>
    </r>
    <r>
      <rPr>
        <sz val="10"/>
        <color rgb="FF000000"/>
        <rFont val="Arial"/>
      </rPr>
      <t>: En articulacion con Integridad, en el marco de la semana de la familia, se realizó en cine foro ¨nuestros valores en acción ¨en donde se abordó el tema de plan de vida para prepensionados</t>
    </r>
  </si>
  <si>
    <r>
      <rPr>
        <b/>
        <sz val="10"/>
        <color rgb="FF000000"/>
        <rFont val="Arial"/>
        <family val="2"/>
      </rPr>
      <t>Noviembre</t>
    </r>
    <r>
      <rPr>
        <sz val="10"/>
        <color rgb="FF000000"/>
        <rFont val="Arial"/>
        <family val="2"/>
      </rPr>
      <t>:</t>
    </r>
    <r>
      <rPr>
        <sz val="10"/>
        <color rgb="FF000000"/>
        <rFont val="Arial"/>
      </rPr>
      <t>Se realizó encuentro taller "Camino a la pensión y jubilación" con acompañamiento de un capacitador experto, el 13 de noviembre de 2024 con la participación de 19 Servidores publicos en las instalaciones Compensar de la Av 68.</t>
    </r>
  </si>
  <si>
    <t>E1-022</t>
  </si>
  <si>
    <r>
      <rPr>
        <b/>
        <sz val="10"/>
        <color rgb="FF000000"/>
        <rFont val="Arial"/>
        <family val="2"/>
      </rPr>
      <t>Diciembre:</t>
    </r>
    <r>
      <rPr>
        <sz val="10"/>
        <color rgb="FF000000"/>
        <rFont val="Arial"/>
        <family val="2"/>
      </rPr>
      <t xml:space="preserve"> Se realiza la gala de reconocimientos el día 3 de diciembre para los colaboradores de la entidad, con la participación de 220 personas en el lugar "Restaurante la granja". Se reconocieron las siguientes categorias:  Reconocimiento a mejor Compañero/a de la UAESP y por dependencia, Reconocimiento al área con mejor clima laboral, Reconocimiento a toda una vida de servicio, Reconocimiento a ganadores de Torneo Deportivo. Reconocimiento a grupos de apoyo: Brigada de Emergencias, Gestores de Integridad.</t>
    </r>
  </si>
  <si>
    <t>E1-023</t>
  </si>
  <si>
    <r>
      <rPr>
        <b/>
        <sz val="10"/>
        <color rgb="FF000000"/>
        <rFont val="Arial"/>
        <family val="2"/>
      </rPr>
      <t>Enero:</t>
    </r>
    <r>
      <rPr>
        <sz val="10"/>
        <color rgb="FF000000"/>
        <rFont val="Arial"/>
        <family val="2"/>
      </rPr>
      <t xml:space="preserve"> Se realizó publicación mediante la Intranet institucional, en el que se reconocen 22 servidores/as en link https://intranet.uaesp.gov.co/2024/01/29/cumpleanos-enero-2024/ el 29 de enero.
</t>
    </r>
    <r>
      <rPr>
        <b/>
        <sz val="10"/>
        <color rgb="FF000000"/>
        <rFont val="Arial"/>
        <family val="2"/>
      </rPr>
      <t>Febrero:</t>
    </r>
    <r>
      <rPr>
        <sz val="10"/>
        <color rgb="FF000000"/>
        <rFont val="Arial"/>
        <family val="2"/>
      </rPr>
      <t xml:space="preserve"> Se realizó publicación mediante la Intranet institucional, en el que se reconocen 7 servidores/as en link https://intranet.uaesp.gov.co/2024/01/29/cumpleanos-enero-2024/ el 26 de febrero.
</t>
    </r>
    <r>
      <rPr>
        <b/>
        <sz val="10"/>
        <color rgb="FF000000"/>
        <rFont val="Arial"/>
        <family val="2"/>
      </rPr>
      <t>Marzo:</t>
    </r>
    <r>
      <rPr>
        <sz val="10"/>
        <color rgb="FF000000"/>
        <rFont val="Arial"/>
        <family val="2"/>
      </rPr>
      <t xml:space="preserve"> Se realizó publicación mediante la Intranet institucional, en el que se reconocen 12 servidores/as en link 
https://intranet.uaesp.gov.co/2024/03/27/cumpleanos-marzo-2024/</t>
    </r>
  </si>
  <si>
    <r>
      <rPr>
        <b/>
        <sz val="10"/>
        <color rgb="FF000000"/>
        <rFont val="Arial"/>
      </rPr>
      <t>Abril</t>
    </r>
    <r>
      <rPr>
        <sz val="10"/>
        <color rgb="FF000000"/>
        <rFont val="Arial"/>
      </rPr>
      <t xml:space="preserve">  Se realizo la publicación en la intranet de los cumpleaños de funcionarios del mes de abril el día 22 de abril.                                                                        </t>
    </r>
    <r>
      <rPr>
        <b/>
        <sz val="10"/>
        <color rgb="FF000000"/>
        <rFont val="Arial"/>
      </rPr>
      <t>Mayo</t>
    </r>
    <r>
      <rPr>
        <sz val="10"/>
        <color rgb="FF000000"/>
        <rFont val="Arial"/>
      </rPr>
      <t>: Se realizó la divulgacion en la entranet de los cumpleaños de los funcionarios de mes de mayo el dia 14 de mayo. Junio: Se realiza publicación en la intranet de los cumpleaños de los funcionarios del mes de junio el día 16 de junio</t>
    </r>
  </si>
  <si>
    <r>
      <rPr>
        <b/>
        <sz val="10"/>
        <color rgb="FF000000"/>
        <rFont val="Arial"/>
      </rPr>
      <t xml:space="preserve">Julio: </t>
    </r>
    <r>
      <rPr>
        <sz val="10"/>
        <color rgb="FF000000"/>
        <rFont val="Arial"/>
      </rPr>
      <t xml:space="preserve">Se realizo la publicación en la intraner de los cumpleaños de los funcionarios del mes de julio el día 2 de julio.                                               </t>
    </r>
    <r>
      <rPr>
        <b/>
        <sz val="10"/>
        <color rgb="FF000000"/>
        <rFont val="Arial"/>
      </rPr>
      <t xml:space="preserve">   Agosto:</t>
    </r>
    <r>
      <rPr>
        <sz val="10"/>
        <color rgb="FF000000"/>
        <rFont val="Arial"/>
      </rPr>
      <t xml:space="preserve"> se realizó la publicación en la intranet ed los cumpleaños de los funcionarios de mes de agosto el día 5 de agosto.                                       </t>
    </r>
    <r>
      <rPr>
        <b/>
        <sz val="10"/>
        <color rgb="FF000000"/>
        <rFont val="Arial"/>
      </rPr>
      <t xml:space="preserve">  Septiembre:</t>
    </r>
    <r>
      <rPr>
        <sz val="10"/>
        <color rgb="FF000000"/>
        <rFont val="Arial"/>
      </rPr>
      <t xml:space="preserve"> Se realizó la publicación en la intranet de los cumpleaños de los funcionarios del mes de septiembre el dia 2 de septiembre.</t>
    </r>
  </si>
  <si>
    <r>
      <rPr>
        <b/>
        <sz val="10"/>
        <color rgb="FF000000"/>
        <rFont val="Arial"/>
      </rPr>
      <t>Octubre:</t>
    </r>
    <r>
      <rPr>
        <sz val="10"/>
        <color rgb="FF000000"/>
        <rFont val="Arial"/>
      </rPr>
      <t xml:space="preserve"> Se realizó la publicación en la intranet el dia 8 de octubre los cumpleaños de los servidores del mes de octubre, en el que se reconocen a 9 servidores/as en el siguiente enlace: https://intranet.uaesp.gov.co/2024/10/08/cumpleanos-octubre-2024/
</t>
    </r>
    <r>
      <rPr>
        <b/>
        <sz val="10"/>
        <color rgb="FF000000"/>
        <rFont val="Arial"/>
      </rPr>
      <t xml:space="preserve">
Noviembre:</t>
    </r>
    <r>
      <rPr>
        <sz val="10"/>
        <color rgb="FF000000"/>
        <rFont val="Arial"/>
      </rPr>
      <t xml:space="preserve"> Se realizó la publicación en la intranet el dia 31 de octubre los cumpleaños de los servidores públicos del mes de noviembre, en el que se reconocen a 11 servidores/as en el siguiente enlace: https://intranet.uaesp.gov.co/2024/10/31/cumpleanos-noviembre-2024/
</t>
    </r>
    <r>
      <rPr>
        <sz val="10"/>
        <color rgb="FF000000"/>
        <rFont val="Arial"/>
        <family val="2"/>
      </rPr>
      <t xml:space="preserve">
</t>
    </r>
    <r>
      <rPr>
        <b/>
        <sz val="10"/>
        <color rgb="FF000000"/>
        <rFont val="Arial"/>
        <family val="2"/>
      </rPr>
      <t xml:space="preserve">Diciembre: </t>
    </r>
    <r>
      <rPr>
        <sz val="10"/>
        <color rgb="FF000000"/>
        <rFont val="Arial"/>
        <family val="2"/>
      </rPr>
      <t>Se realizó la publicación en la intranet el dia 5 de diciembre los cumpleaños de los servidores públicos del mes de noviembre, en el que se reconocen a 10 servidores/as en el siguiente enlace: https://intranet.uaesp.gov.co/2024/12/05/cumpleanos-diciembre-2024/</t>
    </r>
  </si>
  <si>
    <t>E1-024</t>
  </si>
  <si>
    <r>
      <rPr>
        <b/>
        <sz val="10"/>
        <color rgb="FF000000"/>
        <rFont val="Arial"/>
      </rPr>
      <t>Julio:</t>
    </r>
    <r>
      <rPr>
        <sz val="10"/>
        <color rgb="FF000000"/>
        <rFont val="Arial"/>
      </rPr>
      <t xml:space="preserve"> Se hace publicación de pieza comunicativa con reconomiento a biciusuarios con mas ingresos en bicicleta a la entidad durante el 2024. El dia 29 de julio.</t>
    </r>
  </si>
  <si>
    <t>Diciembre: Se realiza la gala de reconocimientos el día 3 de diciembre para los colaboradores de la entidad, con la participación de 220 personas en el lugar "Restaurante la granja". Se reconocieron los servidores Biciusuarios.</t>
  </si>
  <si>
    <t>E1-025</t>
  </si>
  <si>
    <r>
      <rPr>
        <b/>
        <sz val="10"/>
        <color rgb="FF000000"/>
        <rFont val="Arial"/>
      </rPr>
      <t xml:space="preserve">Octubre: </t>
    </r>
    <r>
      <rPr>
        <sz val="10"/>
        <color rgb="FF000000"/>
        <rFont val="Arial"/>
      </rPr>
      <t xml:space="preserve">Se aplaza la actividad reconocimiento al rol de padre o madre, para el mes de noviembre, debido a que esta actividad se realizará en las vacaciones recreativas de fin de año, se considera que en este espacio se generá mayor participación, ya que asisten los hijos/as de los servidores junto con su papá o mamá. </t>
    </r>
    <r>
      <rPr>
        <sz val="10"/>
        <color rgb="FF000000"/>
        <rFont val="Arial"/>
        <family val="2"/>
      </rPr>
      <t xml:space="preserve">
</t>
    </r>
    <r>
      <rPr>
        <b/>
        <sz val="10"/>
        <color rgb="FF000000"/>
        <rFont val="Arial"/>
        <family val="2"/>
      </rPr>
      <t>Noviembre:</t>
    </r>
    <r>
      <rPr>
        <sz val="10"/>
        <color rgb="FF000000"/>
        <rFont val="Arial"/>
        <family val="2"/>
      </rPr>
      <t xml:space="preserve"> Se realizó la actividad reconocimiento al rol de padre y madre el día 29 de noviembre, en el cual en el espacio Macamdia en la Mesa Cundianamarca asistieron los hijos/as de los servidores junto a su papá o mamá funcionaria. En esta actividad participaron 54 personas.</t>
    </r>
  </si>
  <si>
    <t>E1-026</t>
  </si>
  <si>
    <r>
      <rPr>
        <b/>
        <sz val="10"/>
        <color rgb="FF000000"/>
        <rFont val="Arial"/>
        <family val="2"/>
      </rPr>
      <t>Septiembre:</t>
    </r>
    <r>
      <rPr>
        <sz val="10"/>
        <color rgb="FF000000"/>
        <rFont val="Arial"/>
        <family val="2"/>
      </rPr>
      <t xml:space="preserve"> Se aplaza la actividad para el mes de octubre, mediante acta. </t>
    </r>
  </si>
  <si>
    <r>
      <rPr>
        <b/>
        <sz val="10"/>
        <color rgb="FF000000"/>
        <rFont val="Arial"/>
      </rPr>
      <t xml:space="preserve">Octubre: </t>
    </r>
    <r>
      <rPr>
        <sz val="10"/>
        <color rgb="FF000000"/>
        <rFont val="Arial"/>
      </rPr>
      <t xml:space="preserve">Se realiza elección de los mejores servidores públicos, el día 22 de octubre. Los galardonados son: Claudia Lucrecia Gómez, Mauricio González Llanos, Luz Mary Palacios, Carlos Gilber Cabrera, Linda Ivonne Abril Espita y Paola Andrea Manchego.  
</t>
    </r>
    <r>
      <rPr>
        <b/>
        <sz val="10"/>
        <color rgb="FF000000"/>
        <rFont val="Arial"/>
        <family val="2"/>
      </rPr>
      <t xml:space="preserve">Diciembre: </t>
    </r>
    <r>
      <rPr>
        <sz val="10"/>
        <color rgb="FF000000"/>
        <rFont val="Arial"/>
        <family val="2"/>
      </rPr>
      <t>Se realizó el reconocimiento a los mejores funcionarios/as de la entidad en nivel profesional, técnico, asistencial, libre nombramiento y remoción, gerente público y a nivel entidad en la Gala de reconocimiento que se llevo a cabo el día 3 de diciembre en el restaurante la Granja.</t>
    </r>
  </si>
  <si>
    <t>E1-027</t>
  </si>
  <si>
    <r>
      <t xml:space="preserve">Enero: </t>
    </r>
    <r>
      <rPr>
        <sz val="10"/>
        <color rgb="FF000000"/>
        <rFont val="Arial"/>
      </rPr>
      <t xml:space="preserve">Se realiza divulgación el 30 de enero a personal de planta y contratistas, de la campaña de asignación de 700 subsidios para compra de vivienda mediante la Oferta Preferente.
</t>
    </r>
    <r>
      <rPr>
        <b/>
        <sz val="10"/>
        <color rgb="FF000000"/>
        <rFont val="Arial"/>
      </rPr>
      <t xml:space="preserve">Febrero: </t>
    </r>
    <r>
      <rPr>
        <sz val="10"/>
        <color rgb="FF000000"/>
        <rFont val="Arial"/>
      </rPr>
      <t xml:space="preserve">Se realiza publicación en la página de intranet de portafolio de beneficios para servidores y contratistas de la UAESP https://intranet.uaesp.gov.co/wp-content/uploads/2024/boletines/actividades/#p=1 el 27 de febrero.
</t>
    </r>
    <r>
      <rPr>
        <b/>
        <sz val="10"/>
        <color rgb="FF000000"/>
        <rFont val="Arial"/>
      </rPr>
      <t xml:space="preserve">Marzo: </t>
    </r>
    <r>
      <rPr>
        <sz val="10"/>
        <color rgb="FF000000"/>
        <rFont val="Arial"/>
      </rPr>
      <t xml:space="preserve">Se realiza publicación en la página de intranet de portafolio de beneficios para servidores y contratistas de la UAESP https://intranet.uaesp.gov.co/wp-content/uploads/2024/03/divulgacion-de-actividades-para-servidores-y-contratistas-marzo-1-1.pdf
</t>
    </r>
  </si>
  <si>
    <r>
      <rPr>
        <b/>
        <sz val="10"/>
        <color rgb="FF000000"/>
        <rFont val="Arial"/>
      </rPr>
      <t xml:space="preserve">Abril </t>
    </r>
    <r>
      <rPr>
        <sz val="10"/>
        <color rgb="FF000000"/>
        <rFont val="Arial"/>
      </rPr>
      <t xml:space="preserve">Se realizo la divulgación en la intranet de la cartilla beneficios para colaboradores/as y funcionarios/as el día 26 de abril.                                    </t>
    </r>
    <r>
      <rPr>
        <b/>
        <sz val="10"/>
        <color rgb="FF000000"/>
        <rFont val="Arial"/>
      </rPr>
      <t>Mayo</t>
    </r>
    <r>
      <rPr>
        <sz val="10"/>
        <color rgb="FF000000"/>
        <rFont val="Arial"/>
      </rPr>
      <t xml:space="preserve"> : Se realizó la divulgación del programa servimos a través de correo electrónico el dia 31 de mayo. 
</t>
    </r>
    <r>
      <rPr>
        <b/>
        <sz val="10"/>
        <color rgb="FF000000"/>
        <rFont val="Arial"/>
        <family val="2"/>
      </rPr>
      <t>Junio</t>
    </r>
    <r>
      <rPr>
        <sz val="10"/>
        <color rgb="FF000000"/>
        <rFont val="Arial"/>
      </rPr>
      <t>: Se realiza la divulgación del  programa distrital de alianzas via correo electrónico con alcance a personal de planta y contratistas el día 30 de junio</t>
    </r>
  </si>
  <si>
    <r>
      <rPr>
        <b/>
        <sz val="10"/>
        <color rgb="FF000000"/>
        <rFont val="Arial"/>
      </rPr>
      <t xml:space="preserve">Julio: </t>
    </r>
    <r>
      <rPr>
        <sz val="10"/>
        <color rgb="FF000000"/>
        <rFont val="Arial"/>
      </rPr>
      <t xml:space="preserve">Se hace divulgacion por correo electónico, del programa servimos, agenda idartes, los dias 22 y 31 de julio.                                                     </t>
    </r>
    <r>
      <rPr>
        <b/>
        <sz val="10"/>
        <color rgb="FF000000"/>
        <rFont val="Arial"/>
      </rPr>
      <t>Agosto:</t>
    </r>
    <r>
      <rPr>
        <sz val="10"/>
        <color rgb="FF000000"/>
        <rFont val="Arial"/>
      </rPr>
      <t xml:space="preserve"> se realiza la divulgación via coreo electronico con alcance a planta y contratistas el día 29 de agosto de la oferta de vivienda en compensar y comeva, 
</t>
    </r>
    <r>
      <rPr>
        <b/>
        <sz val="10"/>
        <color rgb="FF000000"/>
        <rFont val="Arial"/>
        <family val="2"/>
      </rPr>
      <t>Septiembre:</t>
    </r>
    <r>
      <rPr>
        <sz val="10"/>
        <color rgb="FF000000"/>
        <rFont val="Arial"/>
      </rPr>
      <t xml:space="preserve"> Se hace divulgación mediante correo electrónico el día 30 de septiembre del programa distrital de  alianzas.</t>
    </r>
  </si>
  <si>
    <r>
      <rPr>
        <b/>
        <sz val="10"/>
        <color rgb="FF000000"/>
        <rFont val="Arial"/>
      </rPr>
      <t xml:space="preserve">Octubre: </t>
    </r>
    <r>
      <rPr>
        <sz val="10"/>
        <color rgb="FF000000"/>
        <rFont val="Arial"/>
      </rPr>
      <t>Se realiza divulgación mediante correo electrónico el día 25 de octubre del programa cultural distrital</t>
    </r>
    <r>
      <rPr>
        <b/>
        <sz val="10"/>
        <color rgb="FF000000"/>
        <rFont val="Arial"/>
        <family val="2"/>
      </rPr>
      <t xml:space="preserve">.
Noviembre: </t>
    </r>
    <r>
      <rPr>
        <sz val="10"/>
        <color rgb="FF000000"/>
        <rFont val="Arial"/>
        <family val="2"/>
      </rPr>
      <t xml:space="preserve">Se realiza divulgación mediante correo electrónico el día 2 de noviembre de la agenda de cultura, recreación y deporte. 
</t>
    </r>
    <r>
      <rPr>
        <b/>
        <sz val="10"/>
        <color rgb="FF000000"/>
        <rFont val="Arial"/>
        <family val="2"/>
      </rPr>
      <t>Diciembre</t>
    </r>
    <r>
      <rPr>
        <sz val="10"/>
        <color rgb="FF000000"/>
        <rFont val="Arial"/>
        <family val="2"/>
      </rPr>
      <t>: Se realiza divulgación mediante correo electrónico el día 16 de diciembre de la agenda de navidad.</t>
    </r>
  </si>
  <si>
    <t>E1-028</t>
  </si>
  <si>
    <t xml:space="preserve">Abril                                                                                                                    Se realizo la sensibilización   virtual Comunicación Asertiva con el apoyo del convenio Los Olivos con la participación de  44 personas entre colaboradores/as y servidores/as </t>
  </si>
  <si>
    <r>
      <rPr>
        <b/>
        <sz val="10"/>
        <color rgb="FF000000"/>
        <rFont val="Arial"/>
      </rPr>
      <t>Agosto:</t>
    </r>
    <r>
      <rPr>
        <sz val="10"/>
        <color rgb="FF000000"/>
        <rFont val="Arial"/>
      </rPr>
      <t xml:space="preserve"> Se realiza taler presencial piso a piso de trabajo en equipo y fortalecimiento en habilidades blandas en articulación con el PIC el dia 27 de agosto con la participacion de  36 personas.</t>
    </r>
  </si>
  <si>
    <r>
      <rPr>
        <b/>
        <sz val="10"/>
        <color rgb="FF000000"/>
        <rFont val="Arial"/>
      </rPr>
      <t>Noviembre:</t>
    </r>
    <r>
      <rPr>
        <sz val="10"/>
        <color rgb="FF000000"/>
        <rFont val="Arial"/>
      </rPr>
      <t>Se realizo Torneo deportivo para las modadlidades de Futbol 8 , Futbol 5, ajedrez, Tenis de mesa, Baloncesto y Voleibol  para los servidores y con participación de contratistas, en total 117 personas.</t>
    </r>
  </si>
  <si>
    <t>E1-29</t>
  </si>
  <si>
    <t xml:space="preserve">Octubre:Se realizo divulgación mediante correo electronico a los servidores y contratista el 15 de octubre 2024,para participar en el concurso de decoración de areas con la actividad UAESP DE PELICULA,  </t>
  </si>
  <si>
    <t>E1-30</t>
  </si>
  <si>
    <r>
      <t xml:space="preserve">Diciembre: </t>
    </r>
    <r>
      <rPr>
        <sz val="10"/>
        <color rgb="FF000000"/>
        <rFont val="Arial"/>
        <family val="2"/>
      </rPr>
      <t>Se realizaron las novenas navideñas para la vigencia 2024, con el apoyo de las oficinas y subdirecciones, el tema para este año fue "Colombia se toma la UAESP", los días que se realizaron fueron 16,17,18,20 y 23 de diciembre.</t>
    </r>
  </si>
  <si>
    <t>E1-031</t>
  </si>
  <si>
    <r>
      <rPr>
        <b/>
        <sz val="10"/>
        <color rgb="FF000000"/>
        <rFont val="Arial"/>
      </rPr>
      <t xml:space="preserve">Enero
</t>
    </r>
    <r>
      <rPr>
        <sz val="10"/>
        <color rgb="FF000000"/>
        <rFont val="Arial"/>
      </rPr>
      <t xml:space="preserve">El día 18 de enero, Emermédica brindó asesoría en la UAESP, se envió pieza comunicativa a personal de planta y contratistas.
</t>
    </r>
    <r>
      <rPr>
        <b/>
        <sz val="10"/>
        <color rgb="FF000000"/>
        <rFont val="Arial"/>
      </rPr>
      <t xml:space="preserve">
Febrero
</t>
    </r>
    <r>
      <rPr>
        <sz val="10"/>
        <color rgb="FF000000"/>
        <rFont val="Arial"/>
      </rPr>
      <t xml:space="preserve">Se realizó divulgación de piezas comunicativas a personal de planta y contratistas en las siguientes fechas:
Febrero 8: Asesoría Fondo Nacional del Ahorro
Febrero 16: Asesoría Seguros Bolívar
Febrero 28: Asesoría Compensar
</t>
    </r>
    <r>
      <rPr>
        <b/>
        <sz val="10"/>
        <color rgb="FF000000"/>
        <rFont val="Arial"/>
      </rPr>
      <t xml:space="preserve">Marzo
</t>
    </r>
    <r>
      <rPr>
        <sz val="10"/>
        <color rgb="FF000000"/>
        <rFont val="Arial"/>
      </rPr>
      <t xml:space="preserve">El 20 de marzo, se realizó la Feria de Servicios con aliados estratégicos como: Mi Planilla / Universidad Santo Tomás / Universidad Central / Davivienda / Coopebis / Av Villas / Porvenir / Emermédica / Emifalk / Compensar / Círculo de Viajes / On Vacation / Fondo Nacional del Ahorro / Capillas de la Fé / PriceSmart / Colsanitas / Ortopédicos / Coomeva. con un alcance a servidore/as y contratistas."
</t>
    </r>
  </si>
  <si>
    <r>
      <rPr>
        <b/>
        <sz val="10"/>
        <color rgb="FF000000"/>
        <rFont val="Arial"/>
      </rPr>
      <t xml:space="preserve">Abri:l </t>
    </r>
    <r>
      <rPr>
        <sz val="10"/>
        <color rgb="FF000000"/>
        <rFont val="Arial"/>
      </rPr>
      <t xml:space="preserve"> Se realizó la jornada de activacion de Caja de Compesación con la visita del asesor de compensar el dia  5 de abril                                                                          </t>
    </r>
    <r>
      <rPr>
        <b/>
        <sz val="10"/>
        <color rgb="FF000000"/>
        <rFont val="Arial"/>
      </rPr>
      <t>Mayo</t>
    </r>
    <r>
      <rPr>
        <sz val="10"/>
        <color rgb="FF000000"/>
        <rFont val="Arial"/>
      </rPr>
      <t xml:space="preserve">: Se realizaron  actividades de activacion de caja con visita de compensar, la cooperativa coomeva y emi los dias 6, 15 y 21 ed mayo.                                  </t>
    </r>
    <r>
      <rPr>
        <b/>
        <sz val="10"/>
        <color rgb="FF000000"/>
        <rFont val="Arial"/>
      </rPr>
      <t>Junio:</t>
    </r>
    <r>
      <rPr>
        <sz val="10"/>
        <color rgb="FF000000"/>
        <rFont val="Arial"/>
      </rPr>
      <t xml:space="preserve"> se realizaron jornadas de activación de caja de compensasión  y asesorías de proveedores de servicios con visita de asesores los dias 5, 19 y 26 de junio</t>
    </r>
  </si>
  <si>
    <r>
      <rPr>
        <b/>
        <sz val="10"/>
        <color rgb="FF000000"/>
        <rFont val="Arial"/>
      </rPr>
      <t>Agosto:</t>
    </r>
    <r>
      <rPr>
        <sz val="10"/>
        <color rgb="FF000000"/>
        <rFont val="Arial"/>
      </rPr>
      <t xml:space="preserve"> Se realizan visitas de asesores de caja de compensación y aliados en la sede administrtiva de la UAESP  los dias 29, 26, 2, 15, 5, 1 de agosto. </t>
    </r>
    <r>
      <rPr>
        <b/>
        <sz val="10"/>
        <color rgb="FF000000"/>
        <rFont val="Arial"/>
      </rPr>
      <t>Septiembre:</t>
    </r>
    <r>
      <rPr>
        <sz val="10"/>
        <color rgb="FF000000"/>
        <rFont val="Arial"/>
      </rPr>
      <t xml:space="preserve"> se realizan visitas de asesores de caja de compensación y aliados en la sede administrativa de la UAESP los dias 16, 17 y 18 de septiebre.</t>
    </r>
  </si>
  <si>
    <r>
      <rPr>
        <b/>
        <sz val="10"/>
        <color rgb="FF000000"/>
        <rFont val="Arial"/>
        <family val="2"/>
      </rPr>
      <t xml:space="preserve">Octubre: </t>
    </r>
    <r>
      <rPr>
        <sz val="10"/>
        <color rgb="FF000000"/>
        <rFont val="Arial"/>
        <family val="2"/>
      </rPr>
      <t xml:space="preserve">Se realizó divulgación de piezas comunicativas a personal de planta y contratistas en las siguientes fechas:
Octubre 4:  Asesoría Círculo de Viajes Universal
Octubre 16: Asesoría MetLife
Octubre 30: Asesoría Coopebis
</t>
    </r>
    <r>
      <rPr>
        <b/>
        <sz val="10"/>
        <color rgb="FF000000"/>
        <rFont val="Arial"/>
        <family val="2"/>
      </rPr>
      <t>Noviembre</t>
    </r>
    <r>
      <rPr>
        <sz val="10"/>
        <color rgb="FF000000"/>
        <rFont val="Arial"/>
        <family val="2"/>
      </rPr>
      <t xml:space="preserve">:Se realizó divulgación de pieza comunicativa a personal de planta y contratistas en la siguientes fecha:
Noviembre 7: Asesoría Banco Occidente.
De igual forma se hizo Feria de servicios el 28 de Noviembre en cual se incluyo prestadores de Servicios como  Colmedica, Gott Wesen y TravelKit, quienes ofrecian servicios y beneficios para los servidores de la UAESP
</t>
    </r>
    <r>
      <rPr>
        <b/>
        <sz val="10"/>
        <color rgb="FF000000"/>
        <rFont val="Arial"/>
        <family val="2"/>
      </rPr>
      <t>Diciembre</t>
    </r>
    <r>
      <rPr>
        <sz val="10"/>
        <color rgb="FF000000"/>
        <rFont val="Arial"/>
        <family val="2"/>
      </rPr>
      <t>: Se realizó divulgación de piezas comunicativas a personal de planta y contratistas en las siguientes fechas:
Diciembre 5: Asesoría Banco de Occidente
Diciembre 11: Asesoría Compensar
Diciembre 12: Asesoría Metlife
Diciembre 13: Asesoría Banco Davivienda</t>
    </r>
  </si>
  <si>
    <t>E2-001</t>
  </si>
  <si>
    <r>
      <rPr>
        <b/>
        <sz val="10"/>
        <color rgb="FF000000"/>
        <rFont val="Arial"/>
      </rPr>
      <t xml:space="preserve">Enero
</t>
    </r>
    <r>
      <rPr>
        <sz val="10"/>
        <color rgb="FF000000"/>
        <rFont val="Arial"/>
      </rPr>
      <t xml:space="preserve">El día 30 de enero se realizó divulgación mediante correo electrónico de la estrategia </t>
    </r>
    <r>
      <rPr>
        <i/>
        <sz val="10"/>
        <color rgb="FF000000"/>
        <rFont val="Arial"/>
      </rPr>
      <t xml:space="preserve">Línea de atención psicológica del distrito </t>
    </r>
    <r>
      <rPr>
        <sz val="10"/>
        <color rgb="FF000000"/>
        <rFont val="Arial"/>
      </rPr>
      <t>a personal de planta y contratistas.</t>
    </r>
  </si>
  <si>
    <r>
      <rPr>
        <b/>
        <sz val="10"/>
        <color rgb="FF000000"/>
        <rFont val="Arial"/>
      </rPr>
      <t>Mayo:</t>
    </r>
    <r>
      <rPr>
        <sz val="10"/>
        <color rgb="FF000000"/>
        <rFont val="Arial"/>
      </rPr>
      <t xml:space="preserve"> Se hizo la divulgación del programa de apoyo emocional del distrito por correo electrónico de manera masiva el día 30 de mayo</t>
    </r>
  </si>
  <si>
    <r>
      <rPr>
        <b/>
        <sz val="10"/>
        <color rgb="FF000000"/>
        <rFont val="Arial"/>
      </rPr>
      <t>Septiembre</t>
    </r>
    <r>
      <rPr>
        <sz val="10"/>
        <color rgb="FF000000"/>
        <rFont val="Arial"/>
      </rPr>
      <t>: Se realiza la divulgación del programa de apoyo emocional del distrito el dia 19 de sptiembre via correo electrónico.</t>
    </r>
  </si>
  <si>
    <r>
      <rPr>
        <b/>
        <sz val="10"/>
        <color rgb="FF000000"/>
        <rFont val="Arial"/>
      </rPr>
      <t>Diciembre:</t>
    </r>
    <r>
      <rPr>
        <sz val="10"/>
        <color rgb="FF000000"/>
        <rFont val="Arial"/>
      </rPr>
      <t xml:space="preserve"> Se realiza la divulgación del programa de apoyo emocional del distrito el dia 26 de diciembre via correo electrónico.</t>
    </r>
  </si>
  <si>
    <t>E2-002</t>
  </si>
  <si>
    <r>
      <rPr>
        <b/>
        <sz val="10"/>
        <color rgb="FF000000"/>
        <rFont val="Arial"/>
      </rPr>
      <t xml:space="preserve">Abril                                                                                                                    </t>
    </r>
    <r>
      <rPr>
        <sz val="10"/>
        <color rgb="FF000000"/>
        <rFont val="Arial"/>
      </rPr>
      <t xml:space="preserve">Se realizó la jornada de spa empresarial por parte del convenio Emi Falk el dïa  26 de abril con la participacion de 4 colaboradores/ras </t>
    </r>
  </si>
  <si>
    <t>E2-003</t>
  </si>
  <si>
    <t>de mayo pasa a septiembre se anida con prevencion del cancer</t>
  </si>
  <si>
    <r>
      <rPr>
        <b/>
        <sz val="10"/>
        <color rgb="FF000000"/>
        <rFont val="Arial"/>
      </rPr>
      <t xml:space="preserve">Enero
</t>
    </r>
    <r>
      <rPr>
        <sz val="10"/>
        <color rgb="FF000000"/>
        <rFont val="Arial"/>
      </rPr>
      <t xml:space="preserve">Se realizó jornada de relajación por parte del proveedor externo Biocare Skin el día 24 de enero, con la participación de 18 colaboradores/as.
</t>
    </r>
    <r>
      <rPr>
        <b/>
        <sz val="10"/>
        <color rgb="FF000000"/>
        <rFont val="Arial"/>
      </rPr>
      <t xml:space="preserve">Marzo
</t>
    </r>
    <r>
      <rPr>
        <sz val="10"/>
        <color rgb="FF000000"/>
        <rFont val="Arial"/>
      </rPr>
      <t xml:space="preserve">Se realizó Sensibilización: Cuidado Cardiovascular con una participación de 46 asistentes y con el objetivo de promover hábitos de vida saludable en los/as colaboradores/as de la UAESP. 
</t>
    </r>
  </si>
  <si>
    <r>
      <rPr>
        <b/>
        <sz val="10"/>
        <color rgb="FF242424"/>
        <rFont val="Arial"/>
      </rPr>
      <t>Julio:</t>
    </r>
    <r>
      <rPr>
        <sz val="10"/>
        <color rgb="FF242424"/>
        <rFont val="Arial"/>
      </rPr>
      <t xml:space="preserve"> Se realiza jornada de capacitacion sobre estilos de vida saludable anidada con promoción de uso del gimnasio y apps de autocuidado el dia 24 de julio con la participación de 20 en art personas, en articulación con sst.                                    </t>
    </r>
    <r>
      <rPr>
        <b/>
        <sz val="10"/>
        <color rgb="FF242424"/>
        <rFont val="Arial"/>
      </rPr>
      <t>Septiembre:</t>
    </r>
    <r>
      <rPr>
        <sz val="10"/>
        <color rgb="FF242424"/>
        <rFont val="Arial"/>
      </rPr>
      <t xml:space="preserve"> Se programó capacitación virtual el día 30 de septiembre sobre hábitos de vida saludable con énfasis en prevención del cancer en articulación con SST, que debió ser cancelada el 30 de septiembre por situacion de calamidad del facilitador. Se reprograma para el mes de octubre.</t>
    </r>
  </si>
  <si>
    <r>
      <rPr>
        <b/>
        <sz val="10"/>
        <color rgb="FF000000"/>
        <rFont val="Arial"/>
      </rPr>
      <t>Octubre:</t>
    </r>
    <r>
      <rPr>
        <sz val="10"/>
        <color rgb="FF000000"/>
        <rFont val="Arial"/>
      </rPr>
      <t xml:space="preserve"> Se realiza jornada de sensibilización virtual el día 17 de octubre sobre </t>
    </r>
    <r>
      <rPr>
        <u/>
        <sz val="10"/>
        <color rgb="FF000000"/>
        <rFont val="Arial"/>
      </rPr>
      <t xml:space="preserve">"Prevencion del cancer" </t>
    </r>
    <r>
      <rPr>
        <sz val="10"/>
        <color rgb="FF000000"/>
        <rFont val="Arial"/>
      </rPr>
      <t xml:space="preserve">en articulación con SST, a la cual asisten 29 personas
Se realizo Jornada de Taller de cocina Saludable -Nutrichef el día 15 de octubre, en articulación con SST y teniendo en cuenta la semana de la salud 2024, en la cual asisten : 87 personas.
</t>
    </r>
    <r>
      <rPr>
        <b/>
        <sz val="10"/>
        <color rgb="FF000000"/>
        <rFont val="Arial"/>
        <family val="2"/>
      </rPr>
      <t xml:space="preserve">Noviembre: </t>
    </r>
    <r>
      <rPr>
        <sz val="10"/>
        <color rgb="FF000000"/>
        <rFont val="Arial"/>
        <family val="2"/>
      </rPr>
      <t>Se realizó jornada de Zumba el día 13 de noviembre en la carpa de la entidad, en esta actividad se contó con la participación de 13 personas.</t>
    </r>
  </si>
  <si>
    <t>E2-004</t>
  </si>
  <si>
    <r>
      <rPr>
        <b/>
        <sz val="10"/>
        <color rgb="FF000000"/>
        <rFont val="Arial"/>
      </rPr>
      <t xml:space="preserve">Octubre:
</t>
    </r>
    <r>
      <rPr>
        <sz val="10"/>
        <color rgb="FF000000"/>
        <rFont val="Arial"/>
      </rPr>
      <t>Se realizó pieza comunicativa sobre Salud Mental y a su vez se invita a la Sensibilización en la Importancia de la Salud Mental desde la Desconexión Laboral el dia 11 de Octubre.</t>
    </r>
  </si>
  <si>
    <t>E2-005</t>
  </si>
  <si>
    <r>
      <rPr>
        <b/>
        <sz val="11"/>
        <color rgb="FF242424"/>
        <rFont val="Aptos Narrow"/>
      </rPr>
      <t>Julio:</t>
    </r>
    <r>
      <rPr>
        <sz val="11"/>
        <color rgb="FF242424"/>
        <rFont val="Aptos Narrow"/>
      </rPr>
      <t xml:space="preserve"> Se realiza jornada de capacitacion sobre estilos de vida saludable anidada con promoción de uso del gimnasio y apps de autocuidado el dia 24 de julio con la participación de 20 en art personas, en articulación con sst</t>
    </r>
  </si>
  <si>
    <t>E2-006</t>
  </si>
  <si>
    <r>
      <t xml:space="preserve">
</t>
    </r>
    <r>
      <rPr>
        <b/>
        <sz val="10"/>
        <color rgb="FF000000"/>
        <rFont val="Arial"/>
      </rPr>
      <t xml:space="preserve">Febrero
</t>
    </r>
    <r>
      <rPr>
        <sz val="10"/>
        <color rgb="FF000000"/>
        <rFont val="Arial"/>
      </rPr>
      <t xml:space="preserve">El 16 de febrero se realizó caminata ecológica familiar a Choachí - Cundinamarca Cascada la Chorrera, en donde se llevó a cabo un actividad en la que participaron 70 asistentes (Equipo de Bienestar, Servidores/as Públicos y sus familias). </t>
    </r>
  </si>
  <si>
    <t>Septiembre: Se aplaza actividad para el mes de octubre.  (La actividad debe aplazarse debido  que el contrato de bienestar se retrazó y esto detuvo el cumplimiento de esta)</t>
  </si>
  <si>
    <r>
      <rPr>
        <b/>
        <sz val="10"/>
        <color rgb="FF000000"/>
        <rFont val="Arial"/>
      </rPr>
      <t xml:space="preserve">Octubre:
</t>
    </r>
    <r>
      <rPr>
        <sz val="10"/>
        <color rgb="FF000000"/>
        <rFont val="Arial"/>
      </rPr>
      <t xml:space="preserve">El 18 de octubre se realizó caminata ecológica familiar al Parque Entre Nubes en Bogotá, en donde se llevó a cabo un actividad en la que participaron 55 asistentes (Equipo de Talento Humano, Servidores/as Públicos y sus familias). </t>
    </r>
  </si>
  <si>
    <t>E2-007</t>
  </si>
  <si>
    <r>
      <rPr>
        <b/>
        <sz val="10"/>
        <color rgb="FF000000"/>
        <rFont val="Arial"/>
      </rPr>
      <t xml:space="preserve">Abril  </t>
    </r>
    <r>
      <rPr>
        <sz val="10"/>
        <color rgb="FF000000"/>
        <rFont val="Arial"/>
      </rPr>
      <t xml:space="preserve">                                                                                                                  Se realizó  el taller virtual: manejo del duelo  el día 30 de abril con la participación de  14 personas entre colaboradores/as y servidores/as</t>
    </r>
  </si>
  <si>
    <r>
      <rPr>
        <b/>
        <sz val="10"/>
        <color rgb="FF000000"/>
        <rFont val="Arial"/>
        <family val="2"/>
      </rPr>
      <t xml:space="preserve">Noviembre: </t>
    </r>
    <r>
      <rPr>
        <sz val="10"/>
        <color rgb="FF000000"/>
        <rFont val="Arial"/>
        <family val="2"/>
      </rPr>
      <t>Se realizó sensibilización el día 19 de noviembre sobre manejo del duelo, la cual conto con 28 asistentes.</t>
    </r>
  </si>
  <si>
    <t>E3-001</t>
  </si>
  <si>
    <t>Marzo
Se construye cartilla de las Rutas de atención Psicosocial y acceso a la justicia a nivel distrital y se divulgada el día 18 de marzo por correo masivo a personal de planta y contratistas.</t>
  </si>
  <si>
    <t>E4-001</t>
  </si>
  <si>
    <t>pasa a julio</t>
  </si>
  <si>
    <t>Julio: Se realiza jornada de capacitacion sobre estilos de vida saludable anidada con promoción de uso del gimnasio y apps de autocuidado el dia 24 de julio con la participación de 20 en art personas, en articulación con sst</t>
  </si>
  <si>
    <t>E4-002</t>
  </si>
  <si>
    <r>
      <rPr>
        <b/>
        <sz val="10"/>
        <color rgb="FF000000"/>
        <rFont val="Arial"/>
        <family val="2"/>
      </rPr>
      <t xml:space="preserve">Diciembre: </t>
    </r>
    <r>
      <rPr>
        <sz val="10"/>
        <color rgb="FF000000"/>
        <rFont val="Arial"/>
        <family val="2"/>
      </rPr>
      <t>Se diseña y comunica el enlance para el diligenciamiento de las encuestas Caracterización UAESP 2025 el día 18 de diciembre y Test Fantástico el día 19 de diciembre.</t>
    </r>
  </si>
  <si>
    <t>E5-001</t>
  </si>
  <si>
    <t xml:space="preserve">Marzo
Se diseña  y se divulga estrategia comunicativa centrada en las competencias de los/as servidores/as públicos/as y en los valores institucionales del código de integridad que se promueve en la entidad. </t>
  </si>
  <si>
    <t>E5-002</t>
  </si>
  <si>
    <r>
      <rPr>
        <b/>
        <sz val="10"/>
        <color rgb="FF000000"/>
        <rFont val="Arial"/>
      </rPr>
      <t xml:space="preserve">Mayo: </t>
    </r>
    <r>
      <rPr>
        <sz val="10"/>
        <color rgb="FF000000"/>
        <rFont val="Arial"/>
      </rPr>
      <t>En al marco de la semana de la familia el instituto distrital de protección y bienestar animal realizo la socialización de su plan de voluntariado</t>
    </r>
  </si>
  <si>
    <t>Agosto: Se realiza divulgación de información de voluntariados en bogotá a traves de coreo electronico con alcance a planta y contratistas el día 31 de agosto</t>
  </si>
  <si>
    <t>E6-001</t>
  </si>
  <si>
    <t>de junio pasó a octubre</t>
  </si>
  <si>
    <r>
      <rPr>
        <b/>
        <sz val="10"/>
        <color rgb="FF000000"/>
        <rFont val="Arial"/>
      </rPr>
      <t xml:space="preserve">Octubre: </t>
    </r>
    <r>
      <rPr>
        <sz val="10"/>
        <color rgb="FF000000"/>
        <rFont val="Arial"/>
      </rPr>
      <t xml:space="preserve">No se realizo esta actividad, debido a que las actividades que estaban pendientes ejecutar por contrato se realizaron en este mes, lo que limito el tiempo para dar cumplimiento a esta actividad.  
</t>
    </r>
    <r>
      <rPr>
        <b/>
        <sz val="10"/>
        <color rgb="FF000000"/>
        <rFont val="Arial"/>
        <family val="2"/>
      </rPr>
      <t xml:space="preserve">Diciembre: </t>
    </r>
    <r>
      <rPr>
        <sz val="10"/>
        <color rgb="FF000000"/>
        <rFont val="Arial"/>
        <family val="2"/>
      </rPr>
      <t>Se realizó el informe de gestión el día 3 de diciembre, en el cual la Dirección General expuso los logros de la vigencia 2024 y la planeación para el 2025</t>
    </r>
  </si>
  <si>
    <t>E6-002</t>
  </si>
  <si>
    <r>
      <rPr>
        <b/>
        <sz val="10"/>
        <color rgb="FF000000"/>
        <rFont val="Arial"/>
      </rPr>
      <t xml:space="preserve">Marzo
</t>
    </r>
    <r>
      <rPr>
        <sz val="10"/>
        <color rgb="FF000000"/>
        <rFont val="Arial"/>
      </rPr>
      <t xml:space="preserve">Se desarrolla jornada de conmemoración los días 07 y 08 de marzo con actividades de entrega de detalles, Sensibilización virtual: Hablemos de los derechos de las mujeres y taller práctico de defensa personal con la patrulla púrpura de la policía nacional. </t>
    </r>
  </si>
  <si>
    <t>E6-003</t>
  </si>
  <si>
    <r>
      <rPr>
        <b/>
        <sz val="10"/>
        <color rgb="FF000000"/>
        <rFont val="Arial"/>
      </rPr>
      <t>Marzo</t>
    </r>
    <r>
      <rPr>
        <sz val="10"/>
        <color rgb="FF000000"/>
        <rFont val="Arial"/>
      </rPr>
      <t xml:space="preserve"> 
Se desarrolla jornada de celebración del día del hombre el día 19 de marzo con actividades de entrega de detalles y sensibilización: Hablando de nuevas masculinidades.
</t>
    </r>
  </si>
  <si>
    <t>E6-004</t>
  </si>
  <si>
    <r>
      <rPr>
        <b/>
        <sz val="10"/>
        <color rgb="FF000000"/>
        <rFont val="Arial"/>
      </rPr>
      <t xml:space="preserve">Abril                                                                                                </t>
    </r>
    <r>
      <rPr>
        <sz val="10"/>
        <color rgb="FF000000"/>
        <rFont val="Arial"/>
      </rPr>
      <t xml:space="preserve">                   Se realizó la entrega de pieza comunicativa conmemorativa del dia de la secretaria y detalle con invitación a celebracion el día 2 de mayo. Se entregaron 20 piezas a detalles  a las funcionarios/as </t>
    </r>
  </si>
  <si>
    <t>E6-005</t>
  </si>
  <si>
    <r>
      <rPr>
        <b/>
        <sz val="10"/>
        <color rgb="FF000000"/>
        <rFont val="Arial"/>
      </rPr>
      <t>Mayo:</t>
    </r>
    <r>
      <rPr>
        <sz val="10"/>
        <color rgb="FF000000"/>
        <rFont val="Arial"/>
      </rPr>
      <t xml:space="preserve"> Tuvimos la visita de coomeva y confiar, quienes dieron informacion de sus servicios y compartieron crispetas y regalos como lapiceros y agendas. Tuvimos la vsita de natura, avon quienes realizaron mascarillas faciales y tips de maquillaje para las mamas. Tambien se hizo la actividad de spa de manos con coomeva</t>
    </r>
  </si>
  <si>
    <t>E6-006</t>
  </si>
  <si>
    <r>
      <rPr>
        <b/>
        <sz val="10"/>
        <color rgb="FF000000"/>
        <rFont val="Arial"/>
        <family val="2"/>
      </rPr>
      <t xml:space="preserve">Junio: </t>
    </r>
    <r>
      <rPr>
        <sz val="10"/>
        <color rgb="FF000000"/>
        <rFont val="Arial"/>
        <family val="2"/>
      </rPr>
      <t>Se envía tarjeta de felicitación via correo electronico con alcance a personal de planta y contratistas el día 16 de junio. Se realizan las siguientes actividades: Tamizaje cardiovasculas, masaje relajante, escaneo cuántico, spa de manos, visita de coomeda y emifalk, como parte de la celebración del día del padre el dia 19 de junio</t>
    </r>
  </si>
  <si>
    <t>E6-007</t>
  </si>
  <si>
    <r>
      <rPr>
        <b/>
        <sz val="10"/>
        <color rgb="FF000000"/>
        <rFont val="Arial"/>
      </rPr>
      <t xml:space="preserve">Julio: </t>
    </r>
    <r>
      <rPr>
        <sz val="10"/>
        <color rgb="FF000000"/>
        <rFont val="Arial"/>
      </rPr>
      <t>Se reliza la divulgación de pieza comunicativa de felicitacion el dia 16 de julio. se  Actualiza el  de cartel de felicitadiones del día del conductor. Entradas a cine de regalo a cada conductor.</t>
    </r>
  </si>
  <si>
    <t>E6-008</t>
  </si>
  <si>
    <r>
      <rPr>
        <b/>
        <sz val="10"/>
        <color rgb="FF000000"/>
        <rFont val="Arial"/>
      </rPr>
      <t xml:space="preserve">Octubre: </t>
    </r>
    <r>
      <rPr>
        <sz val="10"/>
        <color rgb="FF000000"/>
        <rFont val="Arial"/>
      </rPr>
      <t>Se reliza la divulgación de pieza comunicativa sobre Conmemoración Día del trabajo decente, el dia 17 de octubre.</t>
    </r>
  </si>
  <si>
    <t>E6-009</t>
  </si>
  <si>
    <r>
      <rPr>
        <b/>
        <sz val="10"/>
        <color rgb="FF000000"/>
        <rFont val="Arial"/>
      </rPr>
      <t xml:space="preserve">Octubre: </t>
    </r>
    <r>
      <rPr>
        <sz val="10"/>
        <color rgb="FF000000"/>
        <rFont val="Arial"/>
      </rPr>
      <t xml:space="preserve">Se realiza la divulgación el día 1 de octubre de la pieza comunicativa sobre el Día del servidor y servidora pública, a su vez se realiza sensibilización sobre Vocación del Servicio, contando con la participación 49 personas y entrega de 142 kits. </t>
    </r>
  </si>
  <si>
    <t>E6-010</t>
  </si>
  <si>
    <r>
      <rPr>
        <b/>
        <sz val="10"/>
        <color rgb="FF000000"/>
        <rFont val="Arial"/>
      </rPr>
      <t>Noviembre:</t>
    </r>
    <r>
      <rPr>
        <sz val="10"/>
        <color rgb="FF000000"/>
        <rFont val="Arial"/>
      </rPr>
      <t>Se realizó apoyo con el envío de pieza comunicativa a personal de planta y contratistas, el 25 de noviembre día internacional de la eliminación de la violencia contra la mujer, para difundir la información de la Linea Purpura del Distrito</t>
    </r>
  </si>
  <si>
    <t>E6-011</t>
  </si>
  <si>
    <r>
      <t xml:space="preserve">Noviembre: </t>
    </r>
    <r>
      <rPr>
        <sz val="10"/>
        <color rgb="FF000000"/>
        <rFont val="Arial"/>
        <family val="2"/>
      </rPr>
      <t>Se realizó la celebración de los 30 años de la entidad, el día 28 de noviembre en la cartpa de sede central de la entidad, la cual contó con la participación de colaboradores y colaboradoras.</t>
    </r>
  </si>
  <si>
    <t>E6-012</t>
  </si>
  <si>
    <r>
      <rPr>
        <b/>
        <sz val="10"/>
        <color rgb="FF000000"/>
        <rFont val="Arial"/>
      </rPr>
      <t xml:space="preserve">Enero
</t>
    </r>
    <r>
      <rPr>
        <sz val="10"/>
        <color rgb="FF000000"/>
        <rFont val="Arial"/>
      </rPr>
      <t xml:space="preserve">Se realizó envío de pieza comunicativa a personal de planta y contratistas por condolencias ante fallecimiento del hermano de la funcionaria Sandra Morales, el 11 de enero.
</t>
    </r>
    <r>
      <rPr>
        <b/>
        <sz val="10"/>
        <color rgb="FF000000"/>
        <rFont val="Arial"/>
      </rPr>
      <t xml:space="preserve">Marzo
</t>
    </r>
    <r>
      <rPr>
        <sz val="10"/>
        <color rgb="FF000000"/>
        <rFont val="Arial"/>
      </rPr>
      <t>c los dias 18 y 21 de marzo a los servidores Jenny Roció Calderón Cortes y Hernando Manuel Manjarres Altahona.</t>
    </r>
  </si>
  <si>
    <t>Junio Se envío carta de agradecimiento por servicios prestados a funcionaria  quien se pensiona el día 14 de junio:  Se reportan tarjetas de condolencias divulgadas 6 y 12 de abril por muerte de familiares de funcuonarios</t>
  </si>
  <si>
    <r>
      <rPr>
        <b/>
        <sz val="10"/>
        <color rgb="FF000000"/>
        <rFont val="Arial"/>
      </rPr>
      <t xml:space="preserve">Agosto: </t>
    </r>
    <r>
      <rPr>
        <sz val="10"/>
        <color rgb="FF000000"/>
        <rFont val="Arial"/>
      </rPr>
      <t>Se envía tarjeta de condolencias al funcionario el día 9 de agosto pr fallecimiento. Se hace de manera privada por petición del funcionario</t>
    </r>
  </si>
  <si>
    <r>
      <rPr>
        <b/>
        <sz val="10"/>
        <color rgb="FF000000"/>
        <rFont val="Arial"/>
      </rPr>
      <t>Diciembre:</t>
    </r>
    <r>
      <rPr>
        <sz val="10"/>
        <color rgb="FF000000"/>
        <rFont val="Arial"/>
      </rPr>
      <t>Se entrega un presente conmemorativo a los servidores públicos por Matrimonio en concordancia con la actividad Presencia y Acompañamiento en Situaciones de vida especiales con tarjeta de felicitación por parte de la UAESP</t>
    </r>
  </si>
  <si>
    <t>E6-013</t>
  </si>
  <si>
    <r>
      <rPr>
        <b/>
        <sz val="10"/>
        <color rgb="FF000000"/>
        <rFont val="Arial"/>
      </rPr>
      <t>Agosto:</t>
    </r>
    <r>
      <rPr>
        <sz val="10"/>
        <color rgb="FF000000"/>
        <rFont val="Arial"/>
      </rPr>
      <t xml:space="preserve"> se realiza taler de trabajo en equipo y habilidades blandas presencial piso a piso el dia 27 de agosto con participación de 36 personas con facilitador de POSITIVA ARL,</t>
    </r>
  </si>
  <si>
    <t>E6_014</t>
  </si>
  <si>
    <r>
      <rPr>
        <b/>
        <sz val="10"/>
        <color rgb="FF000000"/>
        <rFont val="Arial"/>
      </rPr>
      <t>Junio:</t>
    </r>
    <r>
      <rPr>
        <sz val="10"/>
        <color rgb="FF000000"/>
        <rFont val="Arial"/>
      </rPr>
      <t xml:space="preserve"> Se realiza acompañamiento a la apertura de la semana ambiental en jornada via teams y en sensibilización: Cuidando el recurso energético via teams, con alcance para toda la entidad.</t>
    </r>
  </si>
  <si>
    <t>E7-001</t>
  </si>
  <si>
    <r>
      <rPr>
        <b/>
        <sz val="10"/>
        <color rgb="FF000000"/>
        <rFont val="Arial"/>
      </rPr>
      <t>Agosto</t>
    </r>
    <r>
      <rPr>
        <sz val="10"/>
        <color rgb="FF000000"/>
        <rFont val="Arial"/>
      </rPr>
      <t>: Se realiza divulgación de fondos educativos del distrito en coreo electronico con alcance a funcionarios el dia 31 de agosto.</t>
    </r>
  </si>
  <si>
    <t>E7-002</t>
  </si>
  <si>
    <t>Mayo: Se realizó la divuldación del fondo fedhe educativo con beneficios para hijos de funcionarios el día 24 de mayo</t>
  </si>
  <si>
    <t>Julio: se realiza la divulgacion de  capcitacion en el distrito  via correo electronico con alcance al personal de planta y contratistas los dias 19 y 22 de julio.</t>
  </si>
  <si>
    <t>APROBADO POR:  Comité Institucional de Gestión y Desempeño - Enero 31, 2025.</t>
  </si>
  <si>
    <r>
      <rPr>
        <b/>
        <sz val="12"/>
        <rFont val="Arial"/>
        <family val="2"/>
      </rPr>
      <t xml:space="preserve">Nota: </t>
    </r>
    <r>
      <rPr>
        <sz val="12"/>
        <color theme="1"/>
        <rFont val="Arial"/>
        <family val="2"/>
      </rPr>
      <t xml:space="preserve">Para el mes de enero 2025, En la etapa de PLANEACIÓN se realizá la elaboración del Plan de Bienestar e Incentivos 2024-2028 V2, programas y cronogramas para la aprobación del Comité Institucional de Gestión y Desempeño - Enero 31, 2025 - Cocumentos que hacen parte integral del presente Cronograma  con sus debidas pruebas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</si>
</sst>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_-;\-&quot;$&quot;\ * #,##0_-;_-&quot;$&quot;\ * &quot;-&quot;_-;_-@_-"/>
    <numFmt numFmtId="165" formatCode="_-* #,##0.00\ _€_-;\-* #,##0.00\ _€_-;_-* &quot;-&quot;??\ _€_-;_-@_-"/>
    <numFmt numFmtId="166" formatCode="_(* #,##0_);_(* \(#,##0\);_(* &quot;-&quot;_);_(@_)"/>
  </numFmts>
  <fonts count="37" x14ac:knownFonts="1">
    <font>
      <sz val="11"/>
      <color theme="1"/>
      <name val="Calibri"/>
      <family val="2"/>
      <scheme val="minor"/>
    </font>
    <font>
      <sz val="10"/>
      <name val="Arial"/>
      <family val="2"/>
    </font>
    <font>
      <b/>
      <sz val="10"/>
      <name val="Arial"/>
      <family val="2"/>
    </font>
    <font>
      <sz val="10"/>
      <name val="Arial"/>
      <family val="2"/>
    </font>
    <font>
      <sz val="11"/>
      <color theme="1"/>
      <name val="Calibri"/>
      <family val="2"/>
      <scheme val="minor"/>
    </font>
    <font>
      <sz val="11"/>
      <color indexed="8"/>
      <name val="Calibri"/>
      <family val="2"/>
    </font>
    <font>
      <sz val="10"/>
      <color rgb="FF000000"/>
      <name val="Arial"/>
      <family val="2"/>
    </font>
    <font>
      <sz val="11"/>
      <color indexed="8"/>
      <name val="Calibri"/>
      <family val="2"/>
      <scheme val="minor"/>
    </font>
    <font>
      <b/>
      <sz val="10"/>
      <color rgb="FF000000"/>
      <name val="Arial"/>
      <family val="2"/>
    </font>
    <font>
      <b/>
      <sz val="10"/>
      <color theme="1"/>
      <name val="Arial"/>
      <family val="2"/>
    </font>
    <font>
      <b/>
      <sz val="10"/>
      <color indexed="8"/>
      <name val="Arial"/>
      <family val="2"/>
    </font>
    <font>
      <sz val="10"/>
      <color theme="1"/>
      <name val="Arial"/>
      <family val="2"/>
    </font>
    <font>
      <sz val="9"/>
      <color theme="1"/>
      <name val="Arial"/>
      <family val="2"/>
    </font>
    <font>
      <b/>
      <sz val="16"/>
      <color rgb="FF000000"/>
      <name val="Arial"/>
      <family val="2"/>
    </font>
    <font>
      <b/>
      <sz val="28"/>
      <color theme="0"/>
      <name val="Arial"/>
      <family val="2"/>
    </font>
    <font>
      <sz val="11"/>
      <color theme="1"/>
      <name val="Arial"/>
      <family val="2"/>
    </font>
    <font>
      <sz val="11"/>
      <color rgb="FFFF0000"/>
      <name val="Calibri"/>
      <family val="2"/>
      <scheme val="minor"/>
    </font>
    <font>
      <b/>
      <sz val="11"/>
      <color theme="1"/>
      <name val="Calibri"/>
      <family val="2"/>
      <scheme val="minor"/>
    </font>
    <font>
      <sz val="8"/>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7030A0"/>
      <name val="Calibri"/>
      <family val="2"/>
      <scheme val="minor"/>
    </font>
    <font>
      <b/>
      <sz val="10"/>
      <color rgb="FF000000"/>
      <name val="Arial"/>
    </font>
    <font>
      <sz val="10"/>
      <color rgb="FF000000"/>
      <name val="Arial"/>
    </font>
    <font>
      <sz val="10"/>
      <color theme="1"/>
      <name val="Arial"/>
    </font>
    <font>
      <sz val="11"/>
      <color rgb="FF242424"/>
      <name val="Aptos Narrow"/>
    </font>
    <font>
      <b/>
      <sz val="11"/>
      <color rgb="FF242424"/>
      <name val="Aptos Narrow"/>
    </font>
    <font>
      <i/>
      <sz val="10"/>
      <color rgb="FF000000"/>
      <name val="Arial"/>
    </font>
    <font>
      <u/>
      <sz val="10"/>
      <color theme="1"/>
      <name val="Arial"/>
      <family val="2"/>
    </font>
    <font>
      <sz val="10"/>
      <color rgb="FF242424"/>
      <name val="Arial"/>
    </font>
    <font>
      <b/>
      <sz val="10"/>
      <color rgb="FF242424"/>
      <name val="Arial"/>
    </font>
    <font>
      <u/>
      <sz val="10"/>
      <color rgb="FF000000"/>
      <name val="Arial"/>
    </font>
    <font>
      <sz val="11"/>
      <color rgb="FF242424"/>
      <name val="Aptos Narrow"/>
      <charset val="1"/>
    </font>
    <font>
      <sz val="12"/>
      <color theme="1"/>
      <name val="Arial"/>
      <family val="2"/>
    </font>
    <font>
      <b/>
      <sz val="12"/>
      <name val="Arial"/>
      <family val="2"/>
    </font>
  </fonts>
  <fills count="18">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6EB993"/>
        <bgColor indexed="64"/>
      </patternFill>
    </fill>
    <fill>
      <patternFill patternType="solid">
        <fgColor theme="5"/>
        <bgColor indexed="64"/>
      </patternFill>
    </fill>
    <fill>
      <patternFill patternType="solid">
        <fgColor rgb="FF16674A"/>
        <bgColor indexed="64"/>
      </patternFill>
    </fill>
    <fill>
      <patternFill patternType="solid">
        <fgColor rgb="FF50B18A"/>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rgb="FF000000"/>
      </left>
      <right style="thin">
        <color rgb="FF000000"/>
      </right>
      <top style="thin">
        <color rgb="FF000000"/>
      </top>
      <bottom/>
      <diagonal/>
    </border>
  </borders>
  <cellStyleXfs count="19">
    <xf numFmtId="0" fontId="0" fillId="0" borderId="0"/>
    <xf numFmtId="0" fontId="1" fillId="0" borderId="0"/>
    <xf numFmtId="0" fontId="3" fillId="0" borderId="0"/>
    <xf numFmtId="9" fontId="1" fillId="0" borderId="0" applyFont="0" applyFill="0" applyBorder="0" applyAlignment="0" applyProtection="0"/>
    <xf numFmtId="9" fontId="4" fillId="0" borderId="0" applyFont="0" applyFill="0" applyBorder="0" applyAlignment="0" applyProtection="0"/>
    <xf numFmtId="0" fontId="5" fillId="0" borderId="0"/>
    <xf numFmtId="0" fontId="5" fillId="0" borderId="0"/>
    <xf numFmtId="9" fontId="5" fillId="0" borderId="0" applyFill="0" applyBorder="0" applyAlignment="0" applyProtection="0"/>
    <xf numFmtId="0" fontId="4" fillId="0" borderId="0"/>
    <xf numFmtId="9" fontId="5" fillId="0" borderId="0" applyFont="0" applyFill="0" applyBorder="0" applyAlignment="0" applyProtection="0"/>
    <xf numFmtId="0" fontId="7" fillId="0" borderId="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 fillId="0" borderId="0"/>
    <xf numFmtId="41" fontId="5" fillId="0" borderId="0" applyFont="0" applyFill="0" applyBorder="0" applyAlignment="0" applyProtection="0"/>
    <xf numFmtId="164" fontId="4" fillId="0" borderId="0" applyFont="0" applyFill="0" applyBorder="0" applyAlignment="0" applyProtection="0"/>
  </cellStyleXfs>
  <cellXfs count="440">
    <xf numFmtId="0" fontId="0" fillId="0" borderId="0" xfId="0"/>
    <xf numFmtId="0" fontId="2" fillId="0" borderId="0" xfId="0" applyFont="1" applyAlignment="1">
      <alignment vertical="center" wrapText="1"/>
    </xf>
    <xf numFmtId="0" fontId="2" fillId="4" borderId="0" xfId="0" applyFont="1" applyFill="1" applyAlignment="1">
      <alignment vertical="center" wrapText="1"/>
    </xf>
    <xf numFmtId="0" fontId="9" fillId="4" borderId="3" xfId="0" applyFont="1" applyFill="1" applyBorder="1" applyAlignment="1">
      <alignment horizontal="right" vertical="center" wrapText="1"/>
    </xf>
    <xf numFmtId="0" fontId="9" fillId="4" borderId="1" xfId="0" applyFont="1" applyFill="1" applyBorder="1" applyAlignment="1">
      <alignment horizontal="center" vertical="center"/>
    </xf>
    <xf numFmtId="164" fontId="9" fillId="4" borderId="1" xfId="14" applyFont="1" applyFill="1" applyBorder="1" applyAlignment="1">
      <alignment horizontal="center" vertical="center"/>
    </xf>
    <xf numFmtId="0" fontId="9" fillId="4" borderId="1" xfId="0" applyFont="1" applyFill="1" applyBorder="1" applyAlignment="1">
      <alignment horizontal="center" wrapText="1"/>
    </xf>
    <xf numFmtId="0" fontId="9" fillId="4" borderId="1" xfId="14" applyNumberFormat="1" applyFont="1" applyFill="1" applyBorder="1" applyAlignment="1">
      <alignment horizontal="center" vertical="center"/>
    </xf>
    <xf numFmtId="0" fontId="9" fillId="4" borderId="3" xfId="0" applyFont="1" applyFill="1" applyBorder="1" applyAlignment="1">
      <alignment vertical="center" wrapText="1"/>
    </xf>
    <xf numFmtId="0" fontId="9" fillId="4" borderId="1" xfId="0" applyFont="1" applyFill="1" applyBorder="1" applyAlignment="1">
      <alignment horizontal="center" vertical="center" wrapText="1"/>
    </xf>
    <xf numFmtId="0" fontId="9" fillId="3" borderId="3" xfId="0" applyFont="1" applyFill="1" applyBorder="1" applyAlignment="1">
      <alignment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wrapText="1"/>
    </xf>
    <xf numFmtId="164" fontId="6" fillId="2" borderId="9" xfId="14" applyFont="1" applyFill="1" applyBorder="1" applyAlignment="1">
      <alignment horizontal="center" vertical="center" wrapText="1"/>
    </xf>
    <xf numFmtId="0" fontId="6" fillId="2" borderId="9" xfId="14" applyNumberFormat="1" applyFont="1" applyFill="1" applyBorder="1" applyAlignment="1">
      <alignment horizontal="center" vertical="center" wrapText="1"/>
    </xf>
    <xf numFmtId="0" fontId="9" fillId="4" borderId="3" xfId="0" applyFont="1" applyFill="1" applyBorder="1" applyAlignment="1">
      <alignment horizontal="center" vertical="center"/>
    </xf>
    <xf numFmtId="0" fontId="6" fillId="2" borderId="15" xfId="14" applyNumberFormat="1" applyFont="1" applyFill="1" applyBorder="1" applyAlignment="1">
      <alignment horizontal="center" vertical="center" wrapText="1"/>
    </xf>
    <xf numFmtId="0" fontId="6" fillId="2" borderId="1" xfId="14" applyNumberFormat="1" applyFont="1" applyFill="1" applyBorder="1" applyAlignment="1">
      <alignment horizontal="center" vertical="center" wrapText="1"/>
    </xf>
    <xf numFmtId="164" fontId="6" fillId="2" borderId="1" xfId="14" applyFont="1" applyFill="1" applyBorder="1" applyAlignment="1">
      <alignment horizontal="center" vertical="center" wrapText="1"/>
    </xf>
    <xf numFmtId="164" fontId="6" fillId="2" borderId="13" xfId="14" applyFont="1" applyFill="1" applyBorder="1" applyAlignment="1">
      <alignment horizontal="center" vertical="center" wrapText="1"/>
    </xf>
    <xf numFmtId="0" fontId="9" fillId="4" borderId="5" xfId="0" applyFont="1" applyFill="1" applyBorder="1" applyAlignment="1">
      <alignment horizontal="center" vertical="center"/>
    </xf>
    <xf numFmtId="0" fontId="11" fillId="0" borderId="8" xfId="0" applyFont="1" applyBorder="1" applyAlignment="1">
      <alignment horizontal="justify" vertical="center" wrapText="1"/>
    </xf>
    <xf numFmtId="0" fontId="11" fillId="0" borderId="6" xfId="0" applyFont="1" applyBorder="1" applyAlignment="1">
      <alignment horizontal="justify" vertical="center" wrapText="1"/>
    </xf>
    <xf numFmtId="0" fontId="11" fillId="2" borderId="8" xfId="0" applyFont="1" applyFill="1" applyBorder="1" applyAlignment="1">
      <alignment horizontal="justify" vertical="center" wrapText="1"/>
    </xf>
    <xf numFmtId="0" fontId="11" fillId="2" borderId="6" xfId="0" applyFont="1" applyFill="1" applyBorder="1" applyAlignment="1">
      <alignment horizontal="justify" vertical="center" wrapText="1"/>
    </xf>
    <xf numFmtId="0" fontId="11" fillId="0" borderId="3" xfId="0" applyFont="1" applyBorder="1" applyAlignment="1">
      <alignment horizontal="center" vertical="center"/>
    </xf>
    <xf numFmtId="0" fontId="6" fillId="2" borderId="1" xfId="14" applyNumberFormat="1" applyFont="1" applyFill="1" applyBorder="1" applyAlignment="1">
      <alignment horizontal="center" vertical="top" wrapText="1"/>
    </xf>
    <xf numFmtId="49" fontId="6" fillId="2" borderId="1" xfId="14" applyNumberFormat="1" applyFont="1" applyFill="1" applyBorder="1" applyAlignment="1">
      <alignment horizontal="center" vertical="center" wrapText="1"/>
    </xf>
    <xf numFmtId="0" fontId="11" fillId="6" borderId="1" xfId="0" applyFont="1" applyFill="1" applyBorder="1" applyAlignment="1">
      <alignment horizontal="center" vertical="center"/>
    </xf>
    <xf numFmtId="0" fontId="8" fillId="0" borderId="1" xfId="0" applyFont="1" applyBorder="1" applyAlignment="1">
      <alignment horizontal="center" wrapText="1"/>
    </xf>
    <xf numFmtId="0" fontId="13" fillId="5" borderId="10" xfId="0" applyFont="1" applyFill="1" applyBorder="1" applyAlignment="1">
      <alignment vertical="center" wrapText="1"/>
    </xf>
    <xf numFmtId="0" fontId="8" fillId="5" borderId="10" xfId="0" applyFont="1" applyFill="1" applyBorder="1" applyAlignment="1">
      <alignment vertical="center" wrapText="1"/>
    </xf>
    <xf numFmtId="0" fontId="8" fillId="5" borderId="10" xfId="0" applyFont="1" applyFill="1" applyBorder="1" applyAlignment="1">
      <alignment horizontal="left" vertical="center" wrapText="1"/>
    </xf>
    <xf numFmtId="0" fontId="8" fillId="5" borderId="1" xfId="0" applyFont="1" applyFill="1" applyBorder="1" applyAlignment="1">
      <alignment horizontal="center" wrapText="1"/>
    </xf>
    <xf numFmtId="0" fontId="8" fillId="5" borderId="4" xfId="0" applyFont="1" applyFill="1" applyBorder="1" applyAlignment="1">
      <alignment horizont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wrapText="1"/>
    </xf>
    <xf numFmtId="0" fontId="2" fillId="0" borderId="21" xfId="0" applyFont="1" applyBorder="1" applyAlignment="1">
      <alignment horizontal="center" wrapText="1"/>
    </xf>
    <xf numFmtId="0" fontId="8" fillId="0" borderId="20" xfId="0" applyFont="1" applyBorder="1" applyAlignment="1">
      <alignment vertical="center"/>
    </xf>
    <xf numFmtId="0" fontId="8" fillId="0" borderId="0" xfId="0" applyFont="1" applyAlignment="1">
      <alignment vertical="center"/>
    </xf>
    <xf numFmtId="0" fontId="8" fillId="0" borderId="0" xfId="0" applyFont="1" applyAlignment="1">
      <alignment horizontal="center"/>
    </xf>
    <xf numFmtId="0" fontId="8" fillId="5" borderId="24" xfId="0" applyFont="1" applyFill="1" applyBorder="1" applyAlignment="1">
      <alignment vertical="center" wrapText="1"/>
    </xf>
    <xf numFmtId="0" fontId="8" fillId="5" borderId="25" xfId="0" applyFont="1" applyFill="1" applyBorder="1" applyAlignment="1">
      <alignment horizontal="center" vertical="center" wrapText="1"/>
    </xf>
    <xf numFmtId="0" fontId="13" fillId="5" borderId="26" xfId="0" applyFont="1" applyFill="1" applyBorder="1" applyAlignment="1">
      <alignment vertical="center" wrapText="1"/>
    </xf>
    <xf numFmtId="0" fontId="13" fillId="5" borderId="27" xfId="0" applyFont="1" applyFill="1" applyBorder="1" applyAlignment="1">
      <alignment vertical="center" wrapText="1"/>
    </xf>
    <xf numFmtId="164" fontId="6" fillId="2" borderId="25" xfId="14" applyFont="1" applyFill="1" applyBorder="1" applyAlignment="1">
      <alignment horizontal="center" vertical="center" wrapText="1"/>
    </xf>
    <xf numFmtId="0" fontId="6" fillId="2" borderId="30" xfId="14" applyNumberFormat="1" applyFont="1" applyFill="1" applyBorder="1" applyAlignment="1">
      <alignment horizontal="center" vertical="center" wrapText="1"/>
    </xf>
    <xf numFmtId="0" fontId="6" fillId="2" borderId="25" xfId="14" applyNumberFormat="1" applyFont="1" applyFill="1" applyBorder="1" applyAlignment="1">
      <alignment horizontal="center" vertical="center" wrapText="1"/>
    </xf>
    <xf numFmtId="0" fontId="9" fillId="4" borderId="22" xfId="0" applyFont="1" applyFill="1" applyBorder="1" applyAlignment="1">
      <alignment horizontal="right" vertical="center" wrapText="1"/>
    </xf>
    <xf numFmtId="0" fontId="9" fillId="4" borderId="25" xfId="0" applyFont="1" applyFill="1" applyBorder="1" applyAlignment="1">
      <alignment horizontal="center" wrapText="1"/>
    </xf>
    <xf numFmtId="0" fontId="8" fillId="5" borderId="23" xfId="0" applyFont="1" applyFill="1" applyBorder="1" applyAlignment="1">
      <alignment horizontal="center" wrapText="1"/>
    </xf>
    <xf numFmtId="164" fontId="9" fillId="4" borderId="25" xfId="14"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vertical="center" wrapText="1"/>
    </xf>
    <xf numFmtId="0" fontId="9" fillId="3" borderId="22" xfId="0" applyFont="1" applyFill="1" applyBorder="1" applyAlignment="1">
      <alignment vertical="center" wrapText="1"/>
    </xf>
    <xf numFmtId="0" fontId="9" fillId="3" borderId="34" xfId="0" applyFont="1" applyFill="1" applyBorder="1" applyAlignment="1">
      <alignment vertical="center" wrapText="1"/>
    </xf>
    <xf numFmtId="0" fontId="9" fillId="3" borderId="35" xfId="0" applyFont="1" applyFill="1" applyBorder="1" applyAlignment="1">
      <alignment vertical="center" wrapText="1"/>
    </xf>
    <xf numFmtId="0" fontId="9" fillId="3" borderId="36" xfId="0" applyFont="1" applyFill="1" applyBorder="1" applyAlignment="1">
      <alignment horizontal="center" vertical="center"/>
    </xf>
    <xf numFmtId="0" fontId="9" fillId="3" borderId="36" xfId="0" applyFont="1" applyFill="1" applyBorder="1" applyAlignment="1">
      <alignment horizontal="center" wrapText="1"/>
    </xf>
    <xf numFmtId="0" fontId="11" fillId="9" borderId="1"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1" fillId="0" borderId="21" xfId="0" applyFont="1" applyBorder="1" applyAlignment="1">
      <alignment horizontal="center"/>
    </xf>
    <xf numFmtId="0" fontId="11" fillId="0" borderId="0" xfId="0" applyFont="1" applyAlignment="1">
      <alignment vertical="center"/>
    </xf>
    <xf numFmtId="0" fontId="9" fillId="4" borderId="0" xfId="0" applyFont="1" applyFill="1"/>
    <xf numFmtId="0" fontId="9" fillId="3" borderId="1" xfId="0" applyFont="1" applyFill="1" applyBorder="1" applyAlignment="1">
      <alignment horizontal="center"/>
    </xf>
    <xf numFmtId="0" fontId="9" fillId="3" borderId="25" xfId="0" applyFont="1" applyFill="1" applyBorder="1" applyAlignment="1">
      <alignment horizontal="center"/>
    </xf>
    <xf numFmtId="0" fontId="9" fillId="3" borderId="0" xfId="0" applyFont="1" applyFill="1"/>
    <xf numFmtId="0" fontId="9" fillId="3" borderId="36" xfId="0" applyFont="1" applyFill="1" applyBorder="1" applyAlignment="1">
      <alignment horizontal="center"/>
    </xf>
    <xf numFmtId="0" fontId="9" fillId="3" borderId="37" xfId="0" applyFont="1" applyFill="1" applyBorder="1" applyAlignment="1">
      <alignment horizontal="center"/>
    </xf>
    <xf numFmtId="0" fontId="9" fillId="0" borderId="6" xfId="0" applyFont="1" applyBorder="1"/>
    <xf numFmtId="0" fontId="11" fillId="0" borderId="6" xfId="0" applyFont="1" applyBorder="1" applyAlignment="1">
      <alignment horizontal="center"/>
    </xf>
    <xf numFmtId="0" fontId="11" fillId="2" borderId="0" xfId="0" applyFont="1" applyFill="1" applyAlignment="1">
      <alignment horizontal="center" vertical="center" wrapText="1"/>
    </xf>
    <xf numFmtId="0" fontId="11" fillId="0" borderId="1" xfId="0" applyFont="1" applyBorder="1"/>
    <xf numFmtId="9" fontId="11" fillId="0" borderId="0" xfId="4" applyFont="1"/>
    <xf numFmtId="0" fontId="11" fillId="0" borderId="9" xfId="0" applyFont="1" applyBorder="1" applyAlignment="1">
      <alignment horizontal="center" vertical="center" wrapText="1"/>
    </xf>
    <xf numFmtId="0" fontId="11" fillId="0" borderId="15" xfId="0" applyFont="1" applyBorder="1" applyAlignment="1">
      <alignment horizontal="center" vertical="center"/>
    </xf>
    <xf numFmtId="0" fontId="11" fillId="2" borderId="9" xfId="0" applyFont="1" applyFill="1" applyBorder="1" applyAlignment="1">
      <alignment horizontal="justify" vertical="center" wrapText="1"/>
    </xf>
    <xf numFmtId="164" fontId="6" fillId="2" borderId="30" xfId="14" applyFont="1" applyFill="1" applyBorder="1" applyAlignment="1">
      <alignment horizontal="center" vertical="center" wrapText="1"/>
    </xf>
    <xf numFmtId="0" fontId="6" fillId="2" borderId="6" xfId="14" applyNumberFormat="1" applyFont="1" applyFill="1" applyBorder="1" applyAlignment="1">
      <alignment horizontal="center" vertical="center" wrapText="1"/>
    </xf>
    <xf numFmtId="0" fontId="11" fillId="0" borderId="7" xfId="0" applyFont="1" applyBorder="1" applyAlignment="1">
      <alignment horizontal="center" vertical="center"/>
    </xf>
    <xf numFmtId="0" fontId="11" fillId="0" borderId="33" xfId="0" applyFont="1" applyBorder="1" applyAlignment="1">
      <alignment horizontal="justify" vertical="center" wrapText="1"/>
    </xf>
    <xf numFmtId="49" fontId="6" fillId="2" borderId="9" xfId="14" applyNumberFormat="1" applyFont="1" applyFill="1" applyBorder="1" applyAlignment="1">
      <alignment horizontal="center" vertical="center" wrapText="1"/>
    </xf>
    <xf numFmtId="0" fontId="11" fillId="0" borderId="5" xfId="0" applyFont="1" applyBorder="1" applyAlignment="1">
      <alignment horizontal="center" vertical="center"/>
    </xf>
    <xf numFmtId="0" fontId="11" fillId="0" borderId="26" xfId="0" applyFont="1" applyBorder="1" applyAlignment="1">
      <alignment horizontal="left" vertical="center" wrapText="1"/>
    </xf>
    <xf numFmtId="0" fontId="11" fillId="10" borderId="0" xfId="0" applyFont="1" applyFill="1"/>
    <xf numFmtId="0" fontId="0" fillId="0" borderId="1" xfId="0" applyBorder="1"/>
    <xf numFmtId="0" fontId="0" fillId="11" borderId="1" xfId="0" applyFill="1" applyBorder="1"/>
    <xf numFmtId="0" fontId="0" fillId="0" borderId="1" xfId="0" applyBorder="1" applyAlignment="1">
      <alignment wrapText="1"/>
    </xf>
    <xf numFmtId="0" fontId="17" fillId="11" borderId="1" xfId="0" applyFont="1" applyFill="1" applyBorder="1"/>
    <xf numFmtId="0" fontId="17" fillId="0" borderId="1" xfId="0" applyFont="1" applyBorder="1"/>
    <xf numFmtId="0" fontId="17" fillId="11" borderId="6" xfId="0" applyFont="1" applyFill="1" applyBorder="1" applyAlignment="1">
      <alignment horizontal="left"/>
    </xf>
    <xf numFmtId="0" fontId="0" fillId="0" borderId="6" xfId="0" applyBorder="1" applyAlignment="1">
      <alignment horizontal="center"/>
    </xf>
    <xf numFmtId="0" fontId="17" fillId="11" borderId="39" xfId="0" applyFont="1" applyFill="1" applyBorder="1" applyAlignment="1">
      <alignment horizontal="center"/>
    </xf>
    <xf numFmtId="0" fontId="17" fillId="0" borderId="39" xfId="0" applyFont="1" applyBorder="1" applyAlignment="1">
      <alignment horizontal="center"/>
    </xf>
    <xf numFmtId="0" fontId="13" fillId="5" borderId="22" xfId="0" applyFont="1" applyFill="1" applyBorder="1" applyAlignment="1">
      <alignment vertical="center" wrapText="1"/>
    </xf>
    <xf numFmtId="0" fontId="13" fillId="5" borderId="4" xfId="0" applyFont="1" applyFill="1" applyBorder="1" applyAlignment="1">
      <alignment vertical="center" wrapText="1"/>
    </xf>
    <xf numFmtId="0" fontId="13" fillId="5" borderId="23" xfId="0" applyFont="1" applyFill="1" applyBorder="1" applyAlignment="1">
      <alignment vertical="center" wrapText="1"/>
    </xf>
    <xf numFmtId="0" fontId="13" fillId="4" borderId="10" xfId="0" applyFont="1" applyFill="1" applyBorder="1" applyAlignment="1">
      <alignment vertical="center" wrapText="1"/>
    </xf>
    <xf numFmtId="0" fontId="11" fillId="4" borderId="33" xfId="0" applyFont="1" applyFill="1" applyBorder="1" applyAlignment="1">
      <alignment horizontal="left" vertical="center" wrapText="1"/>
    </xf>
    <xf numFmtId="0" fontId="13" fillId="13" borderId="22" xfId="0" applyFont="1" applyFill="1" applyBorder="1" applyAlignment="1">
      <alignment vertical="center" wrapText="1"/>
    </xf>
    <xf numFmtId="0" fontId="0" fillId="13" borderId="0" xfId="0" applyFill="1"/>
    <xf numFmtId="0" fontId="8" fillId="12" borderId="10" xfId="0" applyFont="1" applyFill="1" applyBorder="1" applyAlignment="1">
      <alignment vertical="center" wrapText="1"/>
    </xf>
    <xf numFmtId="0" fontId="13" fillId="4" borderId="1" xfId="0" applyFont="1" applyFill="1" applyBorder="1" applyAlignment="1">
      <alignment vertical="center" wrapText="1"/>
    </xf>
    <xf numFmtId="0" fontId="11" fillId="4" borderId="1" xfId="0" applyFont="1" applyFill="1" applyBorder="1" applyAlignment="1">
      <alignment horizontal="left" vertical="center" wrapText="1"/>
    </xf>
    <xf numFmtId="0" fontId="13" fillId="14" borderId="22" xfId="0" applyFont="1" applyFill="1" applyBorder="1" applyAlignment="1">
      <alignment vertical="center" wrapText="1"/>
    </xf>
    <xf numFmtId="0" fontId="13" fillId="14" borderId="4" xfId="0" applyFont="1" applyFill="1" applyBorder="1" applyAlignment="1">
      <alignment vertical="center" wrapText="1"/>
    </xf>
    <xf numFmtId="0" fontId="13" fillId="15" borderId="22" xfId="0" applyFont="1" applyFill="1" applyBorder="1" applyAlignment="1">
      <alignment vertical="center" wrapText="1"/>
    </xf>
    <xf numFmtId="0" fontId="13" fillId="15" borderId="4" xfId="0" applyFont="1" applyFill="1" applyBorder="1" applyAlignment="1">
      <alignment vertical="center" wrapText="1"/>
    </xf>
    <xf numFmtId="0" fontId="17" fillId="11" borderId="39" xfId="0" applyFont="1" applyFill="1" applyBorder="1" applyAlignment="1">
      <alignment horizontal="justify" vertical="justify"/>
    </xf>
    <xf numFmtId="0" fontId="0" fillId="0" borderId="1" xfId="0" applyBorder="1" applyAlignment="1">
      <alignment horizontal="justify" vertical="justify" wrapText="1"/>
    </xf>
    <xf numFmtId="0" fontId="0" fillId="0" borderId="1" xfId="0" applyBorder="1" applyAlignment="1">
      <alignment horizontal="justify" vertical="justify"/>
    </xf>
    <xf numFmtId="0" fontId="0" fillId="0" borderId="0" xfId="0" applyAlignment="1">
      <alignment horizontal="justify" vertical="justify" wrapText="1"/>
    </xf>
    <xf numFmtId="0" fontId="0" fillId="0" borderId="0" xfId="0" applyAlignment="1">
      <alignment horizontal="justify" vertical="justify"/>
    </xf>
    <xf numFmtId="0" fontId="17" fillId="11" borderId="39" xfId="0" applyFont="1" applyFill="1" applyBorder="1" applyAlignment="1">
      <alignment horizontal="center" vertical="center"/>
    </xf>
    <xf numFmtId="0" fontId="0" fillId="0" borderId="1" xfId="0" applyBorder="1" applyAlignment="1">
      <alignment horizontal="center" vertical="center"/>
    </xf>
    <xf numFmtId="0" fontId="17" fillId="11"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13" fillId="4" borderId="26" xfId="0" applyFont="1" applyFill="1" applyBorder="1" applyAlignment="1">
      <alignment horizontal="left" vertical="center" wrapText="1"/>
    </xf>
    <xf numFmtId="0" fontId="16" fillId="0" borderId="1" xfId="0" applyFont="1" applyBorder="1"/>
    <xf numFmtId="0" fontId="0" fillId="0" borderId="1" xfId="0" applyBorder="1" applyAlignment="1">
      <alignment vertical="top"/>
    </xf>
    <xf numFmtId="0" fontId="0" fillId="0" borderId="1" xfId="0" applyBorder="1" applyAlignment="1">
      <alignment horizontal="left" vertical="top"/>
    </xf>
    <xf numFmtId="0" fontId="0" fillId="7" borderId="6" xfId="0" applyFill="1" applyBorder="1" applyAlignment="1">
      <alignment horizontal="center"/>
    </xf>
    <xf numFmtId="0" fontId="0" fillId="7" borderId="1" xfId="0" applyFill="1" applyBorder="1"/>
    <xf numFmtId="0" fontId="0" fillId="7" borderId="1" xfId="0" applyFill="1" applyBorder="1" applyAlignment="1">
      <alignment horizontal="center" vertical="center"/>
    </xf>
    <xf numFmtId="0" fontId="0" fillId="10" borderId="1" xfId="0" applyFill="1" applyBorder="1" applyAlignment="1">
      <alignment horizontal="center" vertical="center"/>
    </xf>
    <xf numFmtId="0" fontId="0" fillId="10" borderId="6" xfId="0" applyFill="1" applyBorder="1" applyAlignment="1">
      <alignment horizontal="center" vertical="center"/>
    </xf>
    <xf numFmtId="0" fontId="0" fillId="10" borderId="0" xfId="0" applyFill="1"/>
    <xf numFmtId="0" fontId="0" fillId="0" borderId="0" xfId="0" applyAlignment="1">
      <alignment wrapText="1"/>
    </xf>
    <xf numFmtId="0" fontId="16" fillId="0" borderId="1" xfId="0" applyFont="1" applyBorder="1" applyAlignment="1">
      <alignment horizontal="left" vertical="center"/>
    </xf>
    <xf numFmtId="0" fontId="17" fillId="11" borderId="13" xfId="0" applyFont="1" applyFill="1" applyBorder="1" applyAlignment="1">
      <alignment horizontal="justify" vertical="justify"/>
    </xf>
    <xf numFmtId="0" fontId="0" fillId="0" borderId="2" xfId="0" applyBorder="1" applyAlignment="1">
      <alignment horizontal="justify" vertical="justify" wrapText="1"/>
    </xf>
    <xf numFmtId="0" fontId="0" fillId="0" borderId="11" xfId="0" applyBorder="1" applyAlignment="1">
      <alignment horizontal="justify" vertical="justify" wrapText="1"/>
    </xf>
    <xf numFmtId="0" fontId="17" fillId="11" borderId="2" xfId="0" applyFont="1" applyFill="1" applyBorder="1" applyAlignment="1">
      <alignment horizontal="justify" vertical="justify"/>
    </xf>
    <xf numFmtId="0" fontId="0" fillId="0" borderId="12" xfId="0" applyBorder="1" applyAlignment="1">
      <alignment horizontal="justify" vertical="justify"/>
    </xf>
    <xf numFmtId="0" fontId="0" fillId="0" borderId="11" xfId="0" applyBorder="1" applyAlignment="1">
      <alignment horizontal="justify" vertical="justify"/>
    </xf>
    <xf numFmtId="0" fontId="0" fillId="0" borderId="13" xfId="0" applyBorder="1" applyAlignment="1">
      <alignment horizontal="justify" vertical="justify" wrapText="1"/>
    </xf>
    <xf numFmtId="0" fontId="17" fillId="11" borderId="12" xfId="0" applyFont="1" applyFill="1" applyBorder="1" applyAlignment="1">
      <alignment horizontal="justify" vertical="justify"/>
    </xf>
    <xf numFmtId="0" fontId="0" fillId="0" borderId="2" xfId="0" applyBorder="1" applyAlignment="1">
      <alignment horizontal="justify" vertical="justify"/>
    </xf>
    <xf numFmtId="0" fontId="17" fillId="11" borderId="1" xfId="0" applyFont="1" applyFill="1" applyBorder="1" applyAlignment="1">
      <alignment horizontal="justify" vertical="justify"/>
    </xf>
    <xf numFmtId="0" fontId="13" fillId="4" borderId="10" xfId="0" applyFont="1" applyFill="1" applyBorder="1" applyAlignment="1">
      <alignment horizontal="justify" vertical="justify" wrapText="1"/>
    </xf>
    <xf numFmtId="0" fontId="11" fillId="4" borderId="12" xfId="0" applyFont="1" applyFill="1" applyBorder="1" applyAlignment="1">
      <alignment horizontal="justify" vertical="justify" wrapText="1"/>
    </xf>
    <xf numFmtId="0" fontId="11" fillId="4" borderId="11" xfId="0" applyFont="1" applyFill="1" applyBorder="1" applyAlignment="1">
      <alignment horizontal="justify" vertical="justify" wrapText="1"/>
    </xf>
    <xf numFmtId="0" fontId="11" fillId="4" borderId="13" xfId="0" applyFont="1" applyFill="1" applyBorder="1" applyAlignment="1">
      <alignment horizontal="justify" vertical="justify" wrapText="1"/>
    </xf>
    <xf numFmtId="0" fontId="11" fillId="4" borderId="2" xfId="0" applyFont="1" applyFill="1" applyBorder="1" applyAlignment="1">
      <alignment horizontal="justify" vertical="justify" wrapText="1"/>
    </xf>
    <xf numFmtId="0" fontId="11" fillId="4" borderId="0" xfId="0" applyFont="1" applyFill="1" applyAlignment="1">
      <alignment horizontal="justify" vertical="justify" wrapText="1"/>
    </xf>
    <xf numFmtId="0" fontId="16" fillId="0" borderId="1" xfId="0" applyFont="1" applyBorder="1" applyAlignment="1">
      <alignment horizontal="left" vertical="top"/>
    </xf>
    <xf numFmtId="0" fontId="0" fillId="7" borderId="1" xfId="0" applyFill="1" applyBorder="1" applyAlignment="1">
      <alignment vertical="center"/>
    </xf>
    <xf numFmtId="0" fontId="16" fillId="0" borderId="1" xfId="0" applyFont="1" applyBorder="1" applyAlignment="1">
      <alignment vertical="center"/>
    </xf>
    <xf numFmtId="0" fontId="0" fillId="2" borderId="11" xfId="0" applyFill="1" applyBorder="1" applyAlignment="1">
      <alignment horizontal="justify" vertical="justify"/>
    </xf>
    <xf numFmtId="0" fontId="17" fillId="7" borderId="1" xfId="0" applyFont="1" applyFill="1" applyBorder="1" applyAlignment="1">
      <alignment horizontal="center" vertical="center"/>
    </xf>
    <xf numFmtId="0" fontId="17" fillId="11" borderId="6" xfId="0" applyFont="1" applyFill="1" applyBorder="1"/>
    <xf numFmtId="0" fontId="0" fillId="0" borderId="12" xfId="0" applyBorder="1" applyAlignment="1">
      <alignment horizontal="justify" vertical="justify" wrapText="1"/>
    </xf>
    <xf numFmtId="0" fontId="0" fillId="2" borderId="1" xfId="0" applyFill="1" applyBorder="1"/>
    <xf numFmtId="0" fontId="0" fillId="7" borderId="0" xfId="0" applyFill="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justify" vertical="top" wrapText="1"/>
    </xf>
    <xf numFmtId="0" fontId="0" fillId="2" borderId="13" xfId="0" applyFill="1" applyBorder="1" applyAlignment="1">
      <alignment horizontal="justify" vertical="top"/>
    </xf>
    <xf numFmtId="0" fontId="0" fillId="0" borderId="2" xfId="0" applyBorder="1" applyAlignment="1">
      <alignment horizontal="justify" vertical="top" wrapText="1"/>
    </xf>
    <xf numFmtId="0" fontId="0" fillId="0" borderId="2" xfId="0" applyBorder="1" applyAlignment="1">
      <alignment horizontal="left" vertical="top" wrapText="1"/>
    </xf>
    <xf numFmtId="0" fontId="0" fillId="2" borderId="1" xfId="0" applyFill="1" applyBorder="1" applyAlignment="1">
      <alignment horizontal="justify" vertical="top" wrapText="1"/>
    </xf>
    <xf numFmtId="0" fontId="0" fillId="2" borderId="1" xfId="0" applyFill="1" applyBorder="1" applyAlignment="1">
      <alignment horizontal="justify" vertical="top"/>
    </xf>
    <xf numFmtId="0" fontId="17" fillId="11" borderId="39" xfId="0" applyFont="1" applyFill="1" applyBorder="1" applyAlignment="1">
      <alignment horizontal="justify" vertical="top"/>
    </xf>
    <xf numFmtId="0" fontId="0" fillId="11" borderId="0" xfId="0" applyFill="1" applyAlignment="1">
      <alignment horizontal="justify" vertical="top"/>
    </xf>
    <xf numFmtId="0" fontId="17" fillId="0" borderId="2" xfId="0" applyFont="1" applyBorder="1" applyAlignment="1">
      <alignment horizontal="center" vertical="top" wrapText="1"/>
    </xf>
    <xf numFmtId="0" fontId="17" fillId="11" borderId="2" xfId="0" applyFont="1" applyFill="1" applyBorder="1" applyAlignment="1">
      <alignment horizontal="justify" vertical="top"/>
    </xf>
    <xf numFmtId="0" fontId="0" fillId="0" borderId="11" xfId="0" applyBorder="1" applyAlignment="1">
      <alignment horizontal="justify" vertical="top" wrapText="1"/>
    </xf>
    <xf numFmtId="0" fontId="0" fillId="0" borderId="11" xfId="0" applyBorder="1" applyAlignment="1">
      <alignment horizontal="left" vertical="top" wrapText="1"/>
    </xf>
    <xf numFmtId="0" fontId="17" fillId="0" borderId="1" xfId="0" applyFont="1" applyBorder="1" applyAlignment="1">
      <alignment horizontal="center" vertical="top" wrapText="1"/>
    </xf>
    <xf numFmtId="0" fontId="0" fillId="0" borderId="0" xfId="0" applyAlignment="1">
      <alignment horizontal="justify" vertical="top"/>
    </xf>
    <xf numFmtId="0" fontId="17" fillId="11" borderId="1" xfId="0" applyFont="1" applyFill="1" applyBorder="1" applyAlignment="1">
      <alignment horizontal="justify" vertical="top"/>
    </xf>
    <xf numFmtId="0" fontId="0" fillId="0" borderId="12" xfId="0" applyBorder="1" applyAlignment="1">
      <alignment horizontal="justify" vertical="top" wrapText="1"/>
    </xf>
    <xf numFmtId="0" fontId="17" fillId="11" borderId="13" xfId="0" applyFont="1" applyFill="1" applyBorder="1" applyAlignment="1">
      <alignment horizontal="justify" vertical="top"/>
    </xf>
    <xf numFmtId="0" fontId="0" fillId="0" borderId="12" xfId="0" applyBorder="1" applyAlignment="1">
      <alignment horizontal="justify" vertical="top"/>
    </xf>
    <xf numFmtId="0" fontId="0" fillId="0" borderId="11" xfId="0" applyBorder="1" applyAlignment="1">
      <alignment horizontal="justify" vertical="top"/>
    </xf>
    <xf numFmtId="0" fontId="17" fillId="11" borderId="12" xfId="0" applyFont="1" applyFill="1"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justify" vertical="top"/>
    </xf>
    <xf numFmtId="0" fontId="0" fillId="0" borderId="0" xfId="0" applyAlignment="1">
      <alignment horizontal="justify" vertical="top" wrapText="1"/>
    </xf>
    <xf numFmtId="0" fontId="13" fillId="4" borderId="10" xfId="0" applyFont="1" applyFill="1" applyBorder="1" applyAlignment="1">
      <alignment horizontal="justify" vertical="top" wrapText="1"/>
    </xf>
    <xf numFmtId="0" fontId="11" fillId="4" borderId="12" xfId="0" applyFont="1" applyFill="1" applyBorder="1" applyAlignment="1">
      <alignment horizontal="justify" vertical="top" wrapText="1"/>
    </xf>
    <xf numFmtId="0" fontId="11" fillId="4" borderId="13" xfId="0" applyFont="1" applyFill="1" applyBorder="1" applyAlignment="1">
      <alignment horizontal="justify" vertical="top" wrapText="1"/>
    </xf>
    <xf numFmtId="0" fontId="11" fillId="4" borderId="0" xfId="0" applyFont="1" applyFill="1" applyAlignment="1">
      <alignment horizontal="justify" vertical="top" wrapText="1"/>
    </xf>
    <xf numFmtId="0" fontId="0" fillId="0" borderId="1" xfId="0" applyBorder="1" applyAlignment="1">
      <alignment vertical="top" wrapText="1"/>
    </xf>
    <xf numFmtId="0" fontId="11" fillId="13" borderId="1" xfId="0" applyFont="1" applyFill="1" applyBorder="1" applyAlignment="1">
      <alignment horizontal="center" vertical="center"/>
    </xf>
    <xf numFmtId="164" fontId="6" fillId="2" borderId="32" xfId="14" applyFont="1" applyFill="1" applyBorder="1" applyAlignment="1">
      <alignment horizontal="center" vertical="center" wrapText="1"/>
    </xf>
    <xf numFmtId="0" fontId="6" fillId="2" borderId="8" xfId="14" applyNumberFormat="1" applyFont="1" applyFill="1" applyBorder="1" applyAlignment="1">
      <alignment horizontal="center" vertical="center" wrapText="1"/>
    </xf>
    <xf numFmtId="0" fontId="16" fillId="0" borderId="1" xfId="0" applyFont="1" applyBorder="1" applyAlignment="1">
      <alignment vertical="top"/>
    </xf>
    <xf numFmtId="0" fontId="17" fillId="0" borderId="2" xfId="0" applyFont="1" applyBorder="1" applyAlignment="1">
      <alignment horizontal="center" wrapText="1"/>
    </xf>
    <xf numFmtId="0" fontId="17" fillId="0" borderId="1" xfId="0" applyFont="1" applyBorder="1" applyAlignment="1">
      <alignment horizontal="center" wrapText="1"/>
    </xf>
    <xf numFmtId="0" fontId="17" fillId="11" borderId="11" xfId="0" applyFont="1" applyFill="1"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15" fillId="0" borderId="1" xfId="0" applyFont="1" applyBorder="1" applyAlignment="1">
      <alignment horizontal="center" wrapText="1"/>
    </xf>
    <xf numFmtId="0" fontId="0" fillId="2" borderId="1" xfId="0" applyFill="1" applyBorder="1" applyAlignment="1">
      <alignment horizontal="center" vertical="center"/>
    </xf>
    <xf numFmtId="0" fontId="17" fillId="11" borderId="0" xfId="0" applyFont="1" applyFill="1" applyAlignment="1">
      <alignment horizontal="justify" vertical="justify"/>
    </xf>
    <xf numFmtId="0" fontId="0" fillId="16" borderId="13" xfId="0" applyFill="1" applyBorder="1" applyAlignment="1">
      <alignment horizontal="justify" vertical="top"/>
    </xf>
    <xf numFmtId="0" fontId="23" fillId="0" borderId="1" xfId="0" applyFont="1" applyBorder="1"/>
    <xf numFmtId="0" fontId="23" fillId="0" borderId="1" xfId="0" applyFont="1" applyBorder="1" applyAlignment="1">
      <alignment horizontal="justify" vertical="justify" wrapText="1"/>
    </xf>
    <xf numFmtId="0" fontId="23" fillId="0" borderId="1" xfId="0" applyFont="1" applyBorder="1" applyAlignment="1">
      <alignment horizontal="justify" vertical="top" wrapText="1"/>
    </xf>
    <xf numFmtId="0" fontId="23" fillId="7" borderId="6" xfId="0" applyFont="1" applyFill="1" applyBorder="1" applyAlignment="1">
      <alignment horizontal="center"/>
    </xf>
    <xf numFmtId="0" fontId="23" fillId="0" borderId="0" xfId="0" applyFont="1"/>
    <xf numFmtId="0" fontId="23" fillId="0" borderId="1" xfId="0" applyFont="1" applyBorder="1" applyAlignment="1">
      <alignment horizontal="left" vertical="top" wrapText="1"/>
    </xf>
    <xf numFmtId="0" fontId="23" fillId="10" borderId="6" xfId="0" applyFont="1" applyFill="1" applyBorder="1" applyAlignment="1">
      <alignment horizontal="center" vertical="center"/>
    </xf>
    <xf numFmtId="0" fontId="11" fillId="8" borderId="1" xfId="0" applyFont="1" applyFill="1" applyBorder="1" applyAlignment="1">
      <alignment horizontal="center" vertical="center"/>
    </xf>
    <xf numFmtId="49" fontId="25" fillId="2" borderId="1" xfId="14" applyNumberFormat="1" applyFont="1" applyFill="1" applyBorder="1" applyAlignment="1">
      <alignment horizontal="center" vertical="center" wrapText="1"/>
    </xf>
    <xf numFmtId="0" fontId="11" fillId="17" borderId="1" xfId="0" applyFont="1" applyFill="1" applyBorder="1" applyAlignment="1">
      <alignment horizontal="center" vertical="center"/>
    </xf>
    <xf numFmtId="0" fontId="25" fillId="2" borderId="1" xfId="14" applyNumberFormat="1" applyFont="1" applyFill="1" applyBorder="1" applyAlignment="1">
      <alignment horizontal="center" vertical="center" wrapText="1"/>
    </xf>
    <xf numFmtId="0" fontId="26" fillId="8" borderId="1" xfId="0" applyFont="1" applyFill="1" applyBorder="1" applyAlignment="1">
      <alignment horizontal="center" vertical="center"/>
    </xf>
    <xf numFmtId="0" fontId="11" fillId="10" borderId="1" xfId="0" applyFont="1" applyFill="1" applyBorder="1" applyAlignment="1">
      <alignment horizontal="center" vertical="center"/>
    </xf>
    <xf numFmtId="0" fontId="24" fillId="0" borderId="1" xfId="0" applyFont="1" applyBorder="1" applyAlignment="1">
      <alignment horizontal="center" wrapText="1"/>
    </xf>
    <xf numFmtId="0" fontId="27" fillId="0" borderId="0" xfId="0" applyFont="1"/>
    <xf numFmtId="0" fontId="26" fillId="6"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5" fillId="2" borderId="1" xfId="14" applyNumberFormat="1" applyFont="1" applyFill="1" applyBorder="1" applyAlignment="1">
      <alignment horizontal="center" vertical="top" wrapText="1"/>
    </xf>
    <xf numFmtId="0" fontId="24" fillId="2" borderId="1" xfId="14" applyNumberFormat="1" applyFont="1" applyFill="1" applyBorder="1" applyAlignment="1">
      <alignment horizontal="center" vertical="center" wrapText="1"/>
    </xf>
    <xf numFmtId="0" fontId="30" fillId="10" borderId="1" xfId="0" applyFont="1" applyFill="1" applyBorder="1" applyAlignment="1">
      <alignment horizontal="center" vertical="center" wrapText="1"/>
    </xf>
    <xf numFmtId="164" fontId="25" fillId="2" borderId="1" xfId="14" applyFont="1" applyFill="1" applyBorder="1" applyAlignment="1">
      <alignment horizontal="center" vertical="center" wrapText="1"/>
    </xf>
    <xf numFmtId="0" fontId="11" fillId="9" borderId="3" xfId="0" applyFont="1" applyFill="1" applyBorder="1" applyAlignment="1">
      <alignment horizontal="center" vertical="center"/>
    </xf>
    <xf numFmtId="0" fontId="11" fillId="0" borderId="14" xfId="0" applyFont="1" applyBorder="1" applyAlignment="1">
      <alignment horizontal="center"/>
    </xf>
    <xf numFmtId="164" fontId="25" fillId="2" borderId="9" xfId="14"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6" fillId="2" borderId="1" xfId="14" applyNumberFormat="1" applyFont="1" applyFill="1" applyBorder="1" applyAlignment="1">
      <alignment horizontal="center" vertical="center" wrapText="1"/>
    </xf>
    <xf numFmtId="164" fontId="6" fillId="2" borderId="25" xfId="14" applyFont="1" applyFill="1" applyBorder="1" applyAlignment="1">
      <alignment horizontal="center" vertical="center" wrapText="1"/>
    </xf>
    <xf numFmtId="164" fontId="6" fillId="2" borderId="32" xfId="14" applyFont="1" applyFill="1" applyBorder="1" applyAlignment="1">
      <alignment horizontal="center" vertical="center" wrapText="1"/>
    </xf>
    <xf numFmtId="164" fontId="6" fillId="2" borderId="31" xfId="14" applyFont="1" applyFill="1" applyBorder="1" applyAlignment="1">
      <alignment horizontal="center" vertical="center" wrapText="1"/>
    </xf>
    <xf numFmtId="0" fontId="6" fillId="2" borderId="32" xfId="14" applyNumberFormat="1" applyFont="1" applyFill="1" applyBorder="1" applyAlignment="1">
      <alignment horizontal="center" vertical="center" wrapText="1"/>
    </xf>
    <xf numFmtId="0" fontId="6" fillId="2" borderId="31" xfId="14" applyNumberFormat="1" applyFont="1" applyFill="1" applyBorder="1" applyAlignment="1">
      <alignment horizontal="center" vertical="center" wrapText="1"/>
    </xf>
    <xf numFmtId="164" fontId="6" fillId="2" borderId="8" xfId="14" applyFont="1" applyFill="1" applyBorder="1" applyAlignment="1">
      <alignment horizontal="center" vertical="center" wrapText="1"/>
    </xf>
    <xf numFmtId="164" fontId="6" fillId="2" borderId="6" xfId="14" applyFont="1" applyFill="1" applyBorder="1" applyAlignment="1">
      <alignment horizontal="center"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164" fontId="6" fillId="0" borderId="1" xfId="14" applyFont="1" applyFill="1" applyBorder="1" applyAlignment="1">
      <alignment horizontal="center" vertical="center" wrapText="1"/>
    </xf>
    <xf numFmtId="164" fontId="6" fillId="2" borderId="1" xfId="14"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6" fillId="2" borderId="8" xfId="14" applyNumberFormat="1" applyFont="1" applyFill="1" applyBorder="1" applyAlignment="1">
      <alignment horizontal="center" vertical="center" wrapText="1"/>
    </xf>
    <xf numFmtId="0" fontId="6" fillId="2" borderId="6" xfId="14" applyNumberFormat="1" applyFont="1" applyFill="1" applyBorder="1" applyAlignment="1">
      <alignment horizontal="center" vertical="center" wrapText="1"/>
    </xf>
    <xf numFmtId="49" fontId="6" fillId="2" borderId="32" xfId="14" applyNumberFormat="1" applyFont="1" applyFill="1" applyBorder="1" applyAlignment="1">
      <alignment horizontal="center" vertical="center" wrapText="1"/>
    </xf>
    <xf numFmtId="49" fontId="6" fillId="2" borderId="31" xfId="14" applyNumberFormat="1" applyFont="1" applyFill="1" applyBorder="1" applyAlignment="1">
      <alignment horizontal="center" vertical="center" wrapText="1"/>
    </xf>
    <xf numFmtId="0" fontId="15" fillId="0" borderId="8" xfId="0" applyFont="1" applyBorder="1" applyAlignment="1">
      <alignment horizontal="center" wrapText="1"/>
    </xf>
    <xf numFmtId="0" fontId="15" fillId="0" borderId="9" xfId="0" applyFont="1" applyBorder="1" applyAlignment="1">
      <alignment horizontal="center" wrapText="1"/>
    </xf>
    <xf numFmtId="0" fontId="11" fillId="0" borderId="9" xfId="0" applyFont="1" applyBorder="1" applyAlignment="1">
      <alignment horizontal="center" vertical="center" wrapText="1"/>
    </xf>
    <xf numFmtId="0" fontId="15" fillId="0" borderId="6" xfId="0" applyFont="1" applyBorder="1" applyAlignment="1">
      <alignment horizont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24" xfId="0" applyFont="1" applyBorder="1" applyAlignment="1">
      <alignment vertical="center" wrapText="1"/>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1" fillId="0" borderId="28" xfId="0" applyFont="1" applyBorder="1" applyAlignment="1">
      <alignment horizontal="justify" vertical="center" wrapText="1"/>
    </xf>
    <xf numFmtId="0" fontId="11" fillId="0" borderId="29" xfId="0" applyFont="1" applyBorder="1" applyAlignment="1">
      <alignment horizontal="justify" vertical="center" wrapText="1"/>
    </xf>
    <xf numFmtId="0" fontId="11" fillId="2" borderId="28" xfId="0" applyFont="1" applyFill="1" applyBorder="1" applyAlignment="1">
      <alignment horizontal="justify" vertical="center" wrapText="1"/>
    </xf>
    <xf numFmtId="0" fontId="11" fillId="2" borderId="29" xfId="0" applyFont="1" applyFill="1" applyBorder="1" applyAlignment="1">
      <alignment horizontal="justify" vertical="center" wrapText="1"/>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6" fillId="2" borderId="25" xfId="14" applyNumberFormat="1" applyFont="1" applyFill="1" applyBorder="1" applyAlignment="1">
      <alignment horizontal="center" vertical="center" wrapText="1"/>
    </xf>
    <xf numFmtId="0" fontId="11" fillId="0" borderId="3" xfId="0" applyFont="1" applyBorder="1" applyAlignment="1">
      <alignment horizontal="center" vertical="center"/>
    </xf>
    <xf numFmtId="0" fontId="6" fillId="2" borderId="1" xfId="14" applyNumberFormat="1" applyFont="1" applyFill="1" applyBorder="1" applyAlignment="1">
      <alignment horizontal="center" vertical="top" wrapText="1"/>
    </xf>
    <xf numFmtId="0" fontId="6" fillId="2" borderId="7" xfId="14" applyNumberFormat="1" applyFont="1" applyFill="1" applyBorder="1" applyAlignment="1">
      <alignment horizontal="center" vertical="center" wrapText="1"/>
    </xf>
    <xf numFmtId="0" fontId="6" fillId="2" borderId="5" xfId="14" applyNumberFormat="1" applyFont="1" applyFill="1" applyBorder="1" applyAlignment="1">
      <alignment horizontal="center" vertical="center" wrapText="1"/>
    </xf>
    <xf numFmtId="0" fontId="14" fillId="8" borderId="17" xfId="0" applyFont="1" applyFill="1" applyBorder="1" applyAlignment="1">
      <alignment horizontal="left" vertical="center" wrapText="1"/>
    </xf>
    <xf numFmtId="0" fontId="14" fillId="8" borderId="18"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6" fillId="2" borderId="8" xfId="14" applyNumberFormat="1" applyFont="1" applyFill="1" applyBorder="1" applyAlignment="1">
      <alignment horizontal="center" vertical="top" wrapText="1"/>
    </xf>
    <xf numFmtId="0" fontId="6" fillId="2" borderId="6" xfId="14" applyNumberFormat="1" applyFont="1" applyFill="1" applyBorder="1" applyAlignment="1">
      <alignment horizontal="center" vertical="top" wrapText="1"/>
    </xf>
    <xf numFmtId="49" fontId="6" fillId="2" borderId="1" xfId="14" applyNumberFormat="1"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left" vertical="center" wrapText="1"/>
    </xf>
    <xf numFmtId="0" fontId="2" fillId="0" borderId="1" xfId="0" applyFont="1" applyBorder="1" applyAlignment="1">
      <alignment horizontal="center" vertical="center" wrapText="1"/>
    </xf>
    <xf numFmtId="0" fontId="11" fillId="0" borderId="24" xfId="0" applyFont="1" applyBorder="1" applyAlignment="1">
      <alignment horizontal="left" vertical="center" wrapText="1"/>
    </xf>
    <xf numFmtId="0" fontId="1" fillId="0" borderId="28" xfId="0" applyFont="1" applyBorder="1" applyAlignment="1">
      <alignment horizontal="justify" vertical="center" wrapText="1"/>
    </xf>
    <xf numFmtId="0" fontId="1" fillId="0" borderId="29" xfId="0" applyFont="1" applyBorder="1" applyAlignment="1">
      <alignment horizontal="justify" vertical="center"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4" xfId="14" applyNumberFormat="1" applyFont="1" applyFill="1" applyBorder="1" applyAlignment="1">
      <alignment horizontal="left" vertical="center" wrapText="1"/>
    </xf>
    <xf numFmtId="0" fontId="11" fillId="0" borderId="23" xfId="14" applyNumberFormat="1" applyFont="1" applyFill="1" applyBorder="1" applyAlignment="1">
      <alignment horizontal="left" vertical="center" wrapText="1"/>
    </xf>
    <xf numFmtId="0" fontId="11" fillId="0" borderId="1" xfId="0" applyFont="1" applyBorder="1" applyAlignment="1">
      <alignment horizontal="center" vertical="center" wrapText="1"/>
    </xf>
    <xf numFmtId="164" fontId="6" fillId="2" borderId="9" xfId="14" applyFont="1" applyFill="1" applyBorder="1" applyAlignment="1">
      <alignment horizontal="center" vertical="center" wrapText="1"/>
    </xf>
    <xf numFmtId="0" fontId="6" fillId="0" borderId="30" xfId="14" applyNumberFormat="1" applyFont="1" applyFill="1" applyBorder="1" applyAlignment="1">
      <alignment horizontal="center" vertical="center" wrapText="1"/>
    </xf>
    <xf numFmtId="0" fontId="6" fillId="0" borderId="31" xfId="14" applyNumberFormat="1" applyFont="1" applyFill="1" applyBorder="1" applyAlignment="1">
      <alignment horizontal="center" vertical="center" wrapText="1"/>
    </xf>
    <xf numFmtId="0" fontId="11" fillId="2" borderId="24" xfId="0" applyFont="1" applyFill="1" applyBorder="1" applyAlignment="1">
      <alignment horizontal="justify" vertical="center" wrapText="1"/>
    </xf>
    <xf numFmtId="0" fontId="11" fillId="0" borderId="24" xfId="0" applyFont="1" applyBorder="1" applyAlignment="1">
      <alignment horizontal="justify" vertical="center" wrapText="1"/>
    </xf>
    <xf numFmtId="0" fontId="8" fillId="0" borderId="8" xfId="0" applyFont="1" applyBorder="1" applyAlignment="1">
      <alignment horizontal="center" wrapText="1"/>
    </xf>
    <xf numFmtId="0" fontId="8" fillId="0" borderId="6" xfId="0" applyFont="1" applyBorder="1" applyAlignment="1">
      <alignment horizontal="center" wrapText="1"/>
    </xf>
    <xf numFmtId="49" fontId="6" fillId="2" borderId="25" xfId="14" applyNumberFormat="1" applyFont="1" applyFill="1" applyBorder="1" applyAlignment="1">
      <alignment horizontal="center" vertical="center" wrapText="1"/>
    </xf>
    <xf numFmtId="0" fontId="11" fillId="0" borderId="9" xfId="0" applyFont="1" applyBorder="1" applyAlignment="1">
      <alignment horizontal="center" vertical="center"/>
    </xf>
    <xf numFmtId="49" fontId="6" fillId="2" borderId="30" xfId="14" applyNumberFormat="1" applyFont="1" applyFill="1" applyBorder="1" applyAlignment="1">
      <alignment horizontal="center" vertical="center" wrapText="1"/>
    </xf>
    <xf numFmtId="0" fontId="11" fillId="0" borderId="28" xfId="0" applyFont="1" applyBorder="1" applyAlignment="1">
      <alignment horizontal="justify" vertical="top" wrapText="1"/>
    </xf>
    <xf numFmtId="0" fontId="11" fillId="0" borderId="29" xfId="0" applyFont="1" applyBorder="1" applyAlignment="1">
      <alignment horizontal="justify" vertical="top" wrapText="1"/>
    </xf>
    <xf numFmtId="0" fontId="11" fillId="0" borderId="1" xfId="0" applyFont="1" applyBorder="1" applyAlignment="1">
      <alignment horizontal="center" vertical="center"/>
    </xf>
    <xf numFmtId="49" fontId="6" fillId="2" borderId="8" xfId="14" applyNumberFormat="1" applyFont="1" applyFill="1" applyBorder="1" applyAlignment="1">
      <alignment horizontal="center" vertical="center" wrapText="1"/>
    </xf>
    <xf numFmtId="49" fontId="6" fillId="2" borderId="6" xfId="14" applyNumberFormat="1" applyFont="1" applyFill="1" applyBorder="1" applyAlignment="1">
      <alignment horizontal="center" vertical="center" wrapText="1"/>
    </xf>
    <xf numFmtId="0" fontId="11" fillId="0" borderId="0" xfId="0" applyFont="1" applyAlignment="1">
      <alignment horizontal="center"/>
    </xf>
    <xf numFmtId="0" fontId="11" fillId="7" borderId="3" xfId="0" applyFont="1" applyFill="1" applyBorder="1" applyAlignment="1">
      <alignment horizontal="center"/>
    </xf>
    <xf numFmtId="0" fontId="11" fillId="7" borderId="2" xfId="0" applyFont="1" applyFill="1" applyBorder="1" applyAlignment="1">
      <alignment horizontal="center"/>
    </xf>
    <xf numFmtId="0" fontId="15" fillId="0" borderId="8" xfId="0" applyFont="1" applyBorder="1" applyAlignment="1">
      <alignment horizontal="center" vertical="top" wrapText="1"/>
    </xf>
    <xf numFmtId="0" fontId="15" fillId="0" borderId="9" xfId="0" applyFont="1" applyBorder="1" applyAlignment="1">
      <alignment horizontal="center" vertical="top" wrapText="1"/>
    </xf>
    <xf numFmtId="0" fontId="15" fillId="0" borderId="6" xfId="0" applyFont="1" applyBorder="1" applyAlignment="1">
      <alignment horizontal="center" vertical="top" wrapText="1"/>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13" fillId="5" borderId="22"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 fillId="4" borderId="28"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12" borderId="8"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11" fillId="14" borderId="28" xfId="0" applyFont="1" applyFill="1" applyBorder="1" applyAlignment="1">
      <alignment horizontal="left" vertical="center" wrapText="1"/>
    </xf>
    <xf numFmtId="0" fontId="11" fillId="14" borderId="33" xfId="0" applyFont="1" applyFill="1" applyBorder="1" applyAlignment="1">
      <alignment horizontal="left" vertical="center" wrapText="1"/>
    </xf>
    <xf numFmtId="0" fontId="15" fillId="14" borderId="8" xfId="0" applyFont="1" applyFill="1" applyBorder="1" applyAlignment="1">
      <alignment horizontal="center" vertical="top" wrapText="1"/>
    </xf>
    <xf numFmtId="0" fontId="15" fillId="14" borderId="9" xfId="0" applyFont="1" applyFill="1" applyBorder="1" applyAlignment="1">
      <alignment horizontal="center" vertical="top" wrapText="1"/>
    </xf>
    <xf numFmtId="0" fontId="15" fillId="14" borderId="6" xfId="0" applyFont="1" applyFill="1" applyBorder="1" applyAlignment="1">
      <alignment horizontal="center" vertical="top"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11" fillId="14" borderId="29"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13" borderId="40" xfId="0" applyFont="1" applyFill="1" applyBorder="1" applyAlignment="1">
      <alignment horizontal="left" vertical="center" wrapText="1"/>
    </xf>
    <xf numFmtId="0" fontId="11" fillId="13" borderId="26" xfId="0" applyFont="1" applyFill="1" applyBorder="1" applyAlignment="1">
      <alignment horizontal="left" vertical="center" wrapText="1"/>
    </xf>
    <xf numFmtId="0" fontId="15" fillId="4" borderId="1" xfId="0" applyFont="1" applyFill="1" applyBorder="1" applyAlignment="1">
      <alignment horizontal="center" wrapText="1"/>
    </xf>
    <xf numFmtId="0" fontId="17" fillId="11" borderId="8" xfId="0" applyFont="1" applyFill="1" applyBorder="1" applyAlignment="1">
      <alignment horizontal="left" vertical="center" wrapText="1"/>
    </xf>
    <xf numFmtId="0" fontId="17" fillId="11" borderId="6" xfId="0" applyFont="1" applyFill="1" applyBorder="1" applyAlignment="1">
      <alignment horizontal="left" vertical="center" wrapText="1"/>
    </xf>
    <xf numFmtId="0" fontId="17" fillId="11" borderId="38" xfId="0" applyFont="1" applyFill="1" applyBorder="1" applyAlignment="1">
      <alignment horizontal="center"/>
    </xf>
    <xf numFmtId="0" fontId="17" fillId="11" borderId="9" xfId="0" applyFont="1" applyFill="1" applyBorder="1" applyAlignment="1">
      <alignment horizontal="left" vertical="center" wrapText="1"/>
    </xf>
    <xf numFmtId="0" fontId="17" fillId="0" borderId="3" xfId="0" applyFont="1" applyBorder="1" applyAlignment="1">
      <alignment horizontal="center" wrapText="1"/>
    </xf>
    <xf numFmtId="0" fontId="17" fillId="0" borderId="2" xfId="0" applyFont="1" applyBorder="1" applyAlignment="1">
      <alignment horizontal="center" wrapText="1"/>
    </xf>
    <xf numFmtId="0" fontId="17" fillId="0" borderId="1" xfId="0" applyFont="1" applyBorder="1" applyAlignment="1">
      <alignment horizontal="center" wrapText="1"/>
    </xf>
    <xf numFmtId="0" fontId="17" fillId="11" borderId="5" xfId="0" applyFont="1" applyFill="1" applyBorder="1" applyAlignment="1">
      <alignment horizontal="center"/>
    </xf>
    <xf numFmtId="0" fontId="17" fillId="11" borderId="11" xfId="0" applyFont="1" applyFill="1"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center" vertical="top" wrapText="1"/>
    </xf>
    <xf numFmtId="0" fontId="0" fillId="0" borderId="9" xfId="0" applyBorder="1" applyAlignment="1">
      <alignment horizontal="center" vertical="top"/>
    </xf>
    <xf numFmtId="0" fontId="0" fillId="0" borderId="6" xfId="0" applyBorder="1" applyAlignment="1">
      <alignment horizontal="center" vertical="top"/>
    </xf>
    <xf numFmtId="0" fontId="11" fillId="2" borderId="33" xfId="0" applyFont="1" applyFill="1" applyBorder="1" applyAlignment="1">
      <alignment horizontal="left" vertical="center" wrapText="1"/>
    </xf>
    <xf numFmtId="0" fontId="11" fillId="2" borderId="28" xfId="0" applyFont="1" applyFill="1" applyBorder="1" applyAlignment="1">
      <alignment horizontal="justify" vertical="top" wrapText="1"/>
    </xf>
    <xf numFmtId="0" fontId="11" fillId="2" borderId="29" xfId="0" applyFont="1" applyFill="1" applyBorder="1" applyAlignment="1">
      <alignment horizontal="justify" vertical="top"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1" fillId="2" borderId="1" xfId="0" applyFont="1" applyFill="1" applyBorder="1" applyAlignment="1">
      <alignment horizontal="left" vertical="center" wrapText="1"/>
    </xf>
    <xf numFmtId="0" fontId="1" fillId="2" borderId="28" xfId="0" applyFont="1" applyFill="1" applyBorder="1" applyAlignment="1">
      <alignment horizontal="justify" vertical="center" wrapText="1"/>
    </xf>
    <xf numFmtId="0" fontId="1" fillId="2" borderId="29" xfId="0" applyFont="1" applyFill="1" applyBorder="1" applyAlignment="1">
      <alignment horizontal="justify" vertical="center" wrapText="1"/>
    </xf>
    <xf numFmtId="0" fontId="11" fillId="2" borderId="24" xfId="0" applyFont="1" applyFill="1" applyBorder="1" applyAlignment="1">
      <alignment vertical="center" wrapText="1"/>
    </xf>
    <xf numFmtId="164" fontId="25" fillId="2" borderId="1" xfId="14" applyFont="1" applyFill="1" applyBorder="1" applyAlignment="1">
      <alignment horizontal="center" vertical="center" wrapText="1"/>
    </xf>
    <xf numFmtId="164" fontId="25" fillId="2" borderId="8" xfId="14" applyFont="1" applyFill="1" applyBorder="1" applyAlignment="1">
      <alignment horizontal="center" vertical="center" wrapText="1"/>
    </xf>
    <xf numFmtId="0" fontId="25" fillId="0" borderId="8" xfId="0" applyFont="1" applyBorder="1" applyAlignment="1">
      <alignment horizontal="center" vertical="center" wrapText="1"/>
    </xf>
    <xf numFmtId="49" fontId="8" fillId="2" borderId="32" xfId="14" applyNumberFormat="1" applyFont="1" applyFill="1" applyBorder="1" applyAlignment="1">
      <alignment horizontal="justify" vertical="center" wrapText="1"/>
    </xf>
    <xf numFmtId="49" fontId="6" fillId="2" borderId="31" xfId="14" applyNumberFormat="1" applyFont="1" applyFill="1" applyBorder="1" applyAlignment="1">
      <alignment horizontal="justify" vertical="center" wrapText="1"/>
    </xf>
    <xf numFmtId="0" fontId="8" fillId="2" borderId="32" xfId="14" applyNumberFormat="1" applyFont="1" applyFill="1" applyBorder="1" applyAlignment="1">
      <alignment horizontal="center" vertical="center" wrapText="1"/>
    </xf>
    <xf numFmtId="0" fontId="6" fillId="0" borderId="13"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14" xfId="0" applyFont="1" applyBorder="1" applyAlignment="1">
      <alignment horizontal="center" vertical="center"/>
    </xf>
    <xf numFmtId="0" fontId="6" fillId="0" borderId="14" xfId="0" applyFont="1" applyBorder="1" applyAlignment="1">
      <alignment horizontal="justify" vertical="center" wrapText="1"/>
    </xf>
    <xf numFmtId="0" fontId="9" fillId="0" borderId="14" xfId="0" applyFont="1" applyBorder="1" applyAlignment="1">
      <alignment horizontal="justify" vertical="center" wrapText="1"/>
    </xf>
    <xf numFmtId="0" fontId="25" fillId="0" borderId="14" xfId="0" applyFont="1" applyBorder="1" applyAlignment="1">
      <alignment horizontal="justify" vertical="center" wrapText="1"/>
    </xf>
    <xf numFmtId="0" fontId="11" fillId="0" borderId="41" xfId="0" applyFont="1" applyBorder="1" applyAlignment="1">
      <alignment horizontal="justify" vertical="center" wrapText="1"/>
    </xf>
    <xf numFmtId="49" fontId="6" fillId="2" borderId="25" xfId="14" applyNumberFormat="1" applyFont="1" applyFill="1" applyBorder="1" applyAlignment="1">
      <alignment horizontal="justify" vertical="center" wrapText="1"/>
    </xf>
    <xf numFmtId="0" fontId="34" fillId="2" borderId="1" xfId="14" applyNumberFormat="1" applyFont="1" applyFill="1" applyBorder="1" applyAlignment="1">
      <alignment horizontal="center" vertical="center" wrapText="1"/>
    </xf>
    <xf numFmtId="49" fontId="6" fillId="2" borderId="32" xfId="14" applyNumberFormat="1" applyFont="1" applyFill="1" applyBorder="1" applyAlignment="1">
      <alignment horizontal="justify" vertical="center" wrapText="1"/>
    </xf>
    <xf numFmtId="0" fontId="27" fillId="2" borderId="1" xfId="14" applyNumberFormat="1" applyFont="1" applyFill="1" applyBorder="1" applyAlignment="1">
      <alignment horizontal="center" vertical="center" wrapText="1"/>
    </xf>
    <xf numFmtId="0" fontId="25" fillId="0" borderId="8" xfId="0" applyFont="1" applyBorder="1" applyAlignment="1">
      <alignment horizontal="center" wrapText="1"/>
    </xf>
    <xf numFmtId="0" fontId="6" fillId="0" borderId="6" xfId="0" applyFont="1" applyBorder="1" applyAlignment="1">
      <alignment horizontal="center" wrapText="1"/>
    </xf>
    <xf numFmtId="0" fontId="25" fillId="2" borderId="32" xfId="14" applyNumberFormat="1" applyFont="1" applyFill="1" applyBorder="1" applyAlignment="1">
      <alignment horizontal="center" vertical="center" wrapText="1"/>
    </xf>
    <xf numFmtId="0" fontId="25" fillId="2" borderId="1" xfId="14" applyNumberFormat="1"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25" fillId="2" borderId="31" xfId="14" applyNumberFormat="1" applyFont="1" applyFill="1" applyBorder="1" applyAlignment="1">
      <alignment horizontal="center" vertical="center" wrapText="1"/>
    </xf>
    <xf numFmtId="49" fontId="25" fillId="2" borderId="1" xfId="14" applyNumberFormat="1" applyFont="1" applyFill="1" applyBorder="1" applyAlignment="1">
      <alignment horizontal="center" vertical="center" wrapText="1"/>
    </xf>
    <xf numFmtId="164" fontId="25" fillId="2" borderId="25" xfId="14" applyFont="1" applyFill="1" applyBorder="1" applyAlignment="1">
      <alignment horizontal="center" vertical="center" wrapText="1"/>
    </xf>
    <xf numFmtId="0" fontId="6" fillId="2" borderId="25" xfId="14" applyNumberFormat="1" applyFont="1" applyFill="1" applyBorder="1" applyAlignment="1">
      <alignment horizontal="justify" vertical="center" wrapText="1"/>
    </xf>
    <xf numFmtId="0" fontId="25" fillId="2" borderId="8" xfId="14" applyNumberFormat="1" applyFont="1" applyFill="1" applyBorder="1" applyAlignment="1">
      <alignment horizontal="center" vertical="center" wrapText="1"/>
    </xf>
    <xf numFmtId="0" fontId="8" fillId="2" borderId="25" xfId="14" applyNumberFormat="1" applyFont="1" applyFill="1" applyBorder="1" applyAlignment="1">
      <alignment horizontal="center" vertical="center" wrapText="1"/>
    </xf>
    <xf numFmtId="0" fontId="8" fillId="2" borderId="1" xfId="14" applyNumberFormat="1" applyFont="1" applyFill="1" applyBorder="1" applyAlignment="1">
      <alignment horizontal="justify" vertical="center" wrapText="1"/>
    </xf>
    <xf numFmtId="0" fontId="6" fillId="2" borderId="1" xfId="14" applyNumberFormat="1" applyFont="1" applyFill="1" applyBorder="1" applyAlignment="1">
      <alignment horizontal="justify" vertical="center" wrapText="1"/>
    </xf>
    <xf numFmtId="0" fontId="8" fillId="2" borderId="25" xfId="14" applyNumberFormat="1" applyFont="1" applyFill="1" applyBorder="1" applyAlignment="1">
      <alignment horizontal="justify" vertical="center" wrapText="1"/>
    </xf>
    <xf numFmtId="0" fontId="6" fillId="2" borderId="1" xfId="14" applyNumberFormat="1" applyFont="1" applyFill="1" applyBorder="1" applyAlignment="1">
      <alignment horizontal="left" vertical="center" wrapText="1"/>
    </xf>
    <xf numFmtId="0" fontId="6" fillId="2" borderId="8" xfId="14" applyNumberFormat="1" applyFont="1" applyFill="1" applyBorder="1" applyAlignment="1">
      <alignment horizontal="justify" vertical="top" wrapText="1"/>
    </xf>
    <xf numFmtId="0" fontId="25" fillId="2" borderId="6" xfId="14" applyNumberFormat="1" applyFont="1" applyFill="1" applyBorder="1" applyAlignment="1">
      <alignment horizontal="justify" vertical="top" wrapText="1"/>
    </xf>
    <xf numFmtId="0" fontId="6" fillId="2" borderId="8" xfId="14" applyNumberFormat="1" applyFont="1" applyFill="1" applyBorder="1" applyAlignment="1">
      <alignment horizontal="left" vertical="center" wrapText="1"/>
    </xf>
    <xf numFmtId="0" fontId="6" fillId="2" borderId="6" xfId="14" applyNumberFormat="1" applyFont="1" applyFill="1" applyBorder="1" applyAlignment="1">
      <alignment horizontal="left" vertical="center" wrapText="1"/>
    </xf>
    <xf numFmtId="49" fontId="6" fillId="2" borderId="8" xfId="14" applyNumberFormat="1" applyFont="1" applyFill="1" applyBorder="1" applyAlignment="1">
      <alignment horizontal="justify" vertical="center" wrapText="1"/>
    </xf>
    <xf numFmtId="49" fontId="6" fillId="2" borderId="6" xfId="14" applyNumberFormat="1" applyFont="1" applyFill="1" applyBorder="1" applyAlignment="1">
      <alignment horizontal="justify" vertical="center" wrapText="1"/>
    </xf>
    <xf numFmtId="0" fontId="25" fillId="2" borderId="1" xfId="14" applyNumberFormat="1" applyFont="1" applyFill="1" applyBorder="1" applyAlignment="1">
      <alignment horizontal="justify" vertical="center" wrapText="1"/>
    </xf>
    <xf numFmtId="0" fontId="6" fillId="2" borderId="32" xfId="14" applyNumberFormat="1" applyFont="1" applyFill="1" applyBorder="1" applyAlignment="1">
      <alignment horizontal="justify" vertical="center" wrapText="1"/>
    </xf>
    <xf numFmtId="0" fontId="6" fillId="2" borderId="31" xfId="14" applyNumberFormat="1" applyFont="1" applyFill="1" applyBorder="1" applyAlignment="1">
      <alignment horizontal="justify" vertical="center" wrapText="1"/>
    </xf>
    <xf numFmtId="0" fontId="24" fillId="0" borderId="8" xfId="0" applyFont="1" applyBorder="1" applyAlignment="1">
      <alignment horizontal="center" wrapText="1"/>
    </xf>
    <xf numFmtId="0" fontId="25" fillId="0" borderId="30" xfId="14" applyNumberFormat="1" applyFont="1" applyFill="1" applyBorder="1" applyAlignment="1">
      <alignment horizontal="justify" vertical="center" wrapText="1"/>
    </xf>
    <xf numFmtId="0" fontId="6" fillId="0" borderId="31" xfId="14" applyNumberFormat="1" applyFont="1" applyFill="1" applyBorder="1" applyAlignment="1">
      <alignment horizontal="justify" vertical="center" wrapText="1"/>
    </xf>
    <xf numFmtId="0" fontId="27" fillId="0" borderId="8" xfId="0" applyFont="1" applyBorder="1" applyAlignment="1">
      <alignment horizontal="center" vertical="center" wrapText="1"/>
    </xf>
    <xf numFmtId="0" fontId="27" fillId="0" borderId="6" xfId="0" applyFont="1" applyBorder="1" applyAlignment="1">
      <alignment horizontal="center" vertical="center" wrapText="1"/>
    </xf>
    <xf numFmtId="49" fontId="8" fillId="2" borderId="31" xfId="14" applyNumberFormat="1" applyFont="1" applyFill="1" applyBorder="1" applyAlignment="1">
      <alignment horizontal="justify" vertical="center" wrapText="1"/>
    </xf>
    <xf numFmtId="49" fontId="8" fillId="2" borderId="25" xfId="14" applyNumberFormat="1" applyFont="1" applyFill="1" applyBorder="1" applyAlignment="1">
      <alignment horizontal="justify" vertical="center" wrapText="1"/>
    </xf>
    <xf numFmtId="0" fontId="24" fillId="2" borderId="8" xfId="14" applyNumberFormat="1" applyFont="1" applyFill="1" applyBorder="1" applyAlignment="1">
      <alignment horizontal="center" vertical="top" wrapText="1"/>
    </xf>
    <xf numFmtId="0" fontId="8" fillId="2" borderId="6" xfId="14" applyNumberFormat="1" applyFont="1" applyFill="1" applyBorder="1" applyAlignment="1">
      <alignment horizontal="center" vertical="top" wrapText="1"/>
    </xf>
    <xf numFmtId="0" fontId="0" fillId="7" borderId="8" xfId="0" applyFill="1" applyBorder="1" applyAlignment="1">
      <alignment horizontal="center"/>
    </xf>
    <xf numFmtId="0" fontId="0" fillId="7" borderId="9" xfId="0" applyFill="1" applyBorder="1" applyAlignment="1">
      <alignment horizontal="center"/>
    </xf>
    <xf numFmtId="0" fontId="0" fillId="7" borderId="6"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17" fillId="0" borderId="1" xfId="0" applyFont="1" applyBorder="1" applyAlignment="1">
      <alignment horizontal="center" vertical="center" wrapText="1"/>
    </xf>
    <xf numFmtId="0" fontId="35" fillId="0" borderId="0" xfId="0" applyFont="1" applyAlignment="1">
      <alignment horizontal="left" vertical="top" wrapText="1"/>
    </xf>
  </cellXfs>
  <cellStyles count="19">
    <cellStyle name="Millares [0] 2" xfId="12" xr:uid="{00000000-0005-0000-0000-000000000000}"/>
    <cellStyle name="Millares [0] 2 2" xfId="17" xr:uid="{4CA5558C-686F-4484-BDC6-BDF3FE6013F0}"/>
    <cellStyle name="Millares 2" xfId="11" xr:uid="{00000000-0005-0000-0000-000001000000}"/>
    <cellStyle name="Millares 3" xfId="15" xr:uid="{00000000-0005-0000-0000-000002000000}"/>
    <cellStyle name="Moneda [0]" xfId="14" builtinId="7"/>
    <cellStyle name="Moneda [0] 2" xfId="18" xr:uid="{E2E106E1-F8FF-4ABC-8A3C-3707C4010BE8}"/>
    <cellStyle name="Normal" xfId="0" builtinId="0"/>
    <cellStyle name="Normal 2" xfId="2" xr:uid="{00000000-0005-0000-0000-000005000000}"/>
    <cellStyle name="Normal 2 2" xfId="6" xr:uid="{00000000-0005-0000-0000-000006000000}"/>
    <cellStyle name="Normal 2 3" xfId="8" xr:uid="{00000000-0005-0000-0000-000007000000}"/>
    <cellStyle name="Normal 2 4" xfId="10" xr:uid="{00000000-0005-0000-0000-000008000000}"/>
    <cellStyle name="Normal 2 5" xfId="16" xr:uid="{86A2ECFD-F204-4251-B5CC-EF1BD7A7389D}"/>
    <cellStyle name="Normal 3" xfId="1" xr:uid="{00000000-0005-0000-0000-000009000000}"/>
    <cellStyle name="Normal 4" xfId="5" xr:uid="{00000000-0005-0000-0000-00000A000000}"/>
    <cellStyle name="Porcentaje" xfId="4" builtinId="5"/>
    <cellStyle name="Porcentaje 2" xfId="3" xr:uid="{00000000-0005-0000-0000-00000C000000}"/>
    <cellStyle name="Porcentaje 3" xfId="7" xr:uid="{00000000-0005-0000-0000-00000D000000}"/>
    <cellStyle name="Porcentaje 4" xfId="13" xr:uid="{00000000-0005-0000-0000-00000E000000}"/>
    <cellStyle name="Porcentual 6" xfId="9" xr:uid="{00000000-0005-0000-0000-00000F000000}"/>
  </cellStyles>
  <dxfs count="0"/>
  <tableStyles count="0" defaultTableStyle="TableStyleMedium2" defaultPivotStyle="PivotStyleLight16"/>
  <colors>
    <mruColors>
      <color rgb="FF16674A"/>
      <color rgb="FF50B18A"/>
      <color rgb="FF6EB993"/>
      <color rgb="FFFAD0E2"/>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501324</xdr:colOff>
      <xdr:row>0</xdr:row>
      <xdr:rowOff>44098</xdr:rowOff>
    </xdr:from>
    <xdr:to>
      <xdr:col>1</xdr:col>
      <xdr:colOff>1483294</xdr:colOff>
      <xdr:row>0</xdr:row>
      <xdr:rowOff>350573</xdr:rowOff>
    </xdr:to>
    <xdr:pic>
      <xdr:nvPicPr>
        <xdr:cNvPr id="2" name="Imagen 1">
          <a:extLst>
            <a:ext uri="{FF2B5EF4-FFF2-40B4-BE49-F238E27FC236}">
              <a16:creationId xmlns:a16="http://schemas.microsoft.com/office/drawing/2014/main" id="{AE44A3EB-F594-37CF-5580-57C8C2506E6B}"/>
            </a:ext>
          </a:extLst>
        </xdr:cNvPr>
        <xdr:cNvPicPr>
          <a:picLocks noChangeAspect="1"/>
        </xdr:cNvPicPr>
      </xdr:nvPicPr>
      <xdr:blipFill>
        <a:blip xmlns:r="http://schemas.openxmlformats.org/officeDocument/2006/relationships" r:embed="rId1"/>
        <a:stretch>
          <a:fillRect/>
        </a:stretch>
      </xdr:blipFill>
      <xdr:spPr>
        <a:xfrm>
          <a:off x="798980" y="44098"/>
          <a:ext cx="981970" cy="306475"/>
        </a:xfrm>
        <a:prstGeom prst="rect">
          <a:avLst/>
        </a:prstGeom>
      </xdr:spPr>
    </xdr:pic>
    <xdr:clientData/>
  </xdr:twoCellAnchor>
  <xdr:twoCellAnchor editAs="oneCell">
    <xdr:from>
      <xdr:col>18</xdr:col>
      <xdr:colOff>1974198</xdr:colOff>
      <xdr:row>0</xdr:row>
      <xdr:rowOff>119402</xdr:rowOff>
    </xdr:from>
    <xdr:to>
      <xdr:col>19</xdr:col>
      <xdr:colOff>1949577</xdr:colOff>
      <xdr:row>0</xdr:row>
      <xdr:rowOff>724495</xdr:rowOff>
    </xdr:to>
    <xdr:pic>
      <xdr:nvPicPr>
        <xdr:cNvPr id="3" name="Imagen 2">
          <a:extLst>
            <a:ext uri="{FF2B5EF4-FFF2-40B4-BE49-F238E27FC236}">
              <a16:creationId xmlns:a16="http://schemas.microsoft.com/office/drawing/2014/main" id="{1D1566B1-C5FA-8DB6-383E-A4655FC07167}"/>
            </a:ext>
          </a:extLst>
        </xdr:cNvPr>
        <xdr:cNvPicPr>
          <a:picLocks noChangeAspect="1"/>
        </xdr:cNvPicPr>
      </xdr:nvPicPr>
      <xdr:blipFill>
        <a:blip xmlns:r="http://schemas.openxmlformats.org/officeDocument/2006/relationships" r:embed="rId2"/>
        <a:stretch>
          <a:fillRect/>
        </a:stretch>
      </xdr:blipFill>
      <xdr:spPr>
        <a:xfrm>
          <a:off x="20212809" y="119402"/>
          <a:ext cx="2497740" cy="594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501324</xdr:colOff>
      <xdr:row>0</xdr:row>
      <xdr:rowOff>44098</xdr:rowOff>
    </xdr:from>
    <xdr:to>
      <xdr:col>1</xdr:col>
      <xdr:colOff>1483294</xdr:colOff>
      <xdr:row>0</xdr:row>
      <xdr:rowOff>350573</xdr:rowOff>
    </xdr:to>
    <xdr:pic>
      <xdr:nvPicPr>
        <xdr:cNvPr id="2" name="Imagen 1">
          <a:extLst>
            <a:ext uri="{FF2B5EF4-FFF2-40B4-BE49-F238E27FC236}">
              <a16:creationId xmlns:a16="http://schemas.microsoft.com/office/drawing/2014/main" id="{363B23AC-8829-4514-AD2E-1FF3312C50CC}"/>
            </a:ext>
          </a:extLst>
        </xdr:cNvPr>
        <xdr:cNvPicPr>
          <a:picLocks noChangeAspect="1"/>
        </xdr:cNvPicPr>
      </xdr:nvPicPr>
      <xdr:blipFill>
        <a:blip xmlns:r="http://schemas.openxmlformats.org/officeDocument/2006/relationships" r:embed="rId1"/>
        <a:stretch>
          <a:fillRect/>
        </a:stretch>
      </xdr:blipFill>
      <xdr:spPr>
        <a:xfrm>
          <a:off x="787074" y="44098"/>
          <a:ext cx="981970" cy="306475"/>
        </a:xfrm>
        <a:prstGeom prst="rect">
          <a:avLst/>
        </a:prstGeom>
      </xdr:spPr>
    </xdr:pic>
    <xdr:clientData/>
  </xdr:twoCellAnchor>
  <xdr:twoCellAnchor editAs="oneCell">
    <xdr:from>
      <xdr:col>18</xdr:col>
      <xdr:colOff>1974198</xdr:colOff>
      <xdr:row>0</xdr:row>
      <xdr:rowOff>119402</xdr:rowOff>
    </xdr:from>
    <xdr:to>
      <xdr:col>19</xdr:col>
      <xdr:colOff>1949577</xdr:colOff>
      <xdr:row>0</xdr:row>
      <xdr:rowOff>724495</xdr:rowOff>
    </xdr:to>
    <xdr:pic>
      <xdr:nvPicPr>
        <xdr:cNvPr id="3" name="Imagen 2">
          <a:extLst>
            <a:ext uri="{FF2B5EF4-FFF2-40B4-BE49-F238E27FC236}">
              <a16:creationId xmlns:a16="http://schemas.microsoft.com/office/drawing/2014/main" id="{8C836073-E009-418F-BCA2-79AE3B8FAAC5}"/>
            </a:ext>
          </a:extLst>
        </xdr:cNvPr>
        <xdr:cNvPicPr>
          <a:picLocks noChangeAspect="1"/>
        </xdr:cNvPicPr>
      </xdr:nvPicPr>
      <xdr:blipFill>
        <a:blip xmlns:r="http://schemas.openxmlformats.org/officeDocument/2006/relationships" r:embed="rId2"/>
        <a:stretch>
          <a:fillRect/>
        </a:stretch>
      </xdr:blipFill>
      <xdr:spPr>
        <a:xfrm>
          <a:off x="19824048" y="119402"/>
          <a:ext cx="2375679" cy="605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501324</xdr:colOff>
      <xdr:row>0</xdr:row>
      <xdr:rowOff>44098</xdr:rowOff>
    </xdr:from>
    <xdr:to>
      <xdr:col>1</xdr:col>
      <xdr:colOff>1483294</xdr:colOff>
      <xdr:row>0</xdr:row>
      <xdr:rowOff>350573</xdr:rowOff>
    </xdr:to>
    <xdr:pic>
      <xdr:nvPicPr>
        <xdr:cNvPr id="2" name="Imagen 1">
          <a:extLst>
            <a:ext uri="{FF2B5EF4-FFF2-40B4-BE49-F238E27FC236}">
              <a16:creationId xmlns:a16="http://schemas.microsoft.com/office/drawing/2014/main" id="{52B643C8-8BA0-4F9C-9B16-3113C8580604}"/>
            </a:ext>
          </a:extLst>
        </xdr:cNvPr>
        <xdr:cNvPicPr>
          <a:picLocks noChangeAspect="1"/>
        </xdr:cNvPicPr>
      </xdr:nvPicPr>
      <xdr:blipFill>
        <a:blip xmlns:r="http://schemas.openxmlformats.org/officeDocument/2006/relationships" r:embed="rId1"/>
        <a:stretch>
          <a:fillRect/>
        </a:stretch>
      </xdr:blipFill>
      <xdr:spPr>
        <a:xfrm>
          <a:off x="787074" y="44098"/>
          <a:ext cx="981970" cy="306475"/>
        </a:xfrm>
        <a:prstGeom prst="rect">
          <a:avLst/>
        </a:prstGeom>
      </xdr:spPr>
    </xdr:pic>
    <xdr:clientData/>
  </xdr:twoCellAnchor>
  <xdr:twoCellAnchor editAs="oneCell">
    <xdr:from>
      <xdr:col>18</xdr:col>
      <xdr:colOff>259774</xdr:colOff>
      <xdr:row>0</xdr:row>
      <xdr:rowOff>148265</xdr:rowOff>
    </xdr:from>
    <xdr:to>
      <xdr:col>19</xdr:col>
      <xdr:colOff>1862987</xdr:colOff>
      <xdr:row>0</xdr:row>
      <xdr:rowOff>1183408</xdr:rowOff>
    </xdr:to>
    <xdr:pic>
      <xdr:nvPicPr>
        <xdr:cNvPr id="3" name="Imagen 2">
          <a:extLst>
            <a:ext uri="{FF2B5EF4-FFF2-40B4-BE49-F238E27FC236}">
              <a16:creationId xmlns:a16="http://schemas.microsoft.com/office/drawing/2014/main" id="{53A27A5F-4564-4C48-8BF1-05E1C17C5351}"/>
            </a:ext>
          </a:extLst>
        </xdr:cNvPr>
        <xdr:cNvPicPr>
          <a:picLocks noChangeAspect="1"/>
        </xdr:cNvPicPr>
      </xdr:nvPicPr>
      <xdr:blipFill>
        <a:blip xmlns:r="http://schemas.openxmlformats.org/officeDocument/2006/relationships" r:embed="rId2"/>
        <a:stretch>
          <a:fillRect/>
        </a:stretch>
      </xdr:blipFill>
      <xdr:spPr>
        <a:xfrm>
          <a:off x="17606819" y="148265"/>
          <a:ext cx="3479350" cy="1035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501324</xdr:colOff>
      <xdr:row>0</xdr:row>
      <xdr:rowOff>44098</xdr:rowOff>
    </xdr:from>
    <xdr:to>
      <xdr:col>1</xdr:col>
      <xdr:colOff>1483294</xdr:colOff>
      <xdr:row>0</xdr:row>
      <xdr:rowOff>350573</xdr:rowOff>
    </xdr:to>
    <xdr:pic>
      <xdr:nvPicPr>
        <xdr:cNvPr id="2" name="Imagen 1">
          <a:extLst>
            <a:ext uri="{FF2B5EF4-FFF2-40B4-BE49-F238E27FC236}">
              <a16:creationId xmlns:a16="http://schemas.microsoft.com/office/drawing/2014/main" id="{F443BF93-159D-4D7A-B47B-BF1F610C4C95}"/>
            </a:ext>
          </a:extLst>
        </xdr:cNvPr>
        <xdr:cNvPicPr>
          <a:picLocks noChangeAspect="1"/>
        </xdr:cNvPicPr>
      </xdr:nvPicPr>
      <xdr:blipFill>
        <a:blip xmlns:r="http://schemas.openxmlformats.org/officeDocument/2006/relationships" r:embed="rId1"/>
        <a:stretch>
          <a:fillRect/>
        </a:stretch>
      </xdr:blipFill>
      <xdr:spPr>
        <a:xfrm>
          <a:off x="1091874" y="44098"/>
          <a:ext cx="981970" cy="306475"/>
        </a:xfrm>
        <a:prstGeom prst="rect">
          <a:avLst/>
        </a:prstGeom>
      </xdr:spPr>
    </xdr:pic>
    <xdr:clientData/>
  </xdr:twoCellAnchor>
  <xdr:twoCellAnchor editAs="oneCell">
    <xdr:from>
      <xdr:col>18</xdr:col>
      <xdr:colOff>459723</xdr:colOff>
      <xdr:row>0</xdr:row>
      <xdr:rowOff>5102</xdr:rowOff>
    </xdr:from>
    <xdr:to>
      <xdr:col>18</xdr:col>
      <xdr:colOff>2946239</xdr:colOff>
      <xdr:row>0</xdr:row>
      <xdr:rowOff>610195</xdr:rowOff>
    </xdr:to>
    <xdr:pic>
      <xdr:nvPicPr>
        <xdr:cNvPr id="3" name="Imagen 2">
          <a:extLst>
            <a:ext uri="{FF2B5EF4-FFF2-40B4-BE49-F238E27FC236}">
              <a16:creationId xmlns:a16="http://schemas.microsoft.com/office/drawing/2014/main" id="{BCDE2FF5-78E8-41E6-AF97-866872CF7389}"/>
            </a:ext>
            <a:ext uri="{147F2762-F138-4A5C-976F-8EAC2B608ADB}">
              <a16:predDERef xmlns:a16="http://schemas.microsoft.com/office/drawing/2014/main" pred="{AE44A3EB-F594-37CF-5580-57C8C2506E6B}"/>
            </a:ext>
          </a:extLst>
        </xdr:cNvPr>
        <xdr:cNvPicPr>
          <a:picLocks noChangeAspect="1"/>
        </xdr:cNvPicPr>
      </xdr:nvPicPr>
      <xdr:blipFill>
        <a:blip xmlns:r="http://schemas.openxmlformats.org/officeDocument/2006/relationships" r:embed="rId2"/>
        <a:stretch>
          <a:fillRect/>
        </a:stretch>
      </xdr:blipFill>
      <xdr:spPr>
        <a:xfrm>
          <a:off x="22852998" y="5102"/>
          <a:ext cx="2486516" cy="6050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ren Niño Ramirez" id="{722DBE52-B181-4258-8B98-167758EF415B}" userId="S::karen.nino@uaesp.gov.co::928a3cdf-9e09-4c0f-9187-e6104c258828" providerId="AD"/>
  <person displayName="Diana Marcela Arenas Gonzalez" id="{CE07014E-CB38-4CE2-91B4-9FFAB63A98D8}" userId="S::diana.arenas@uaesp.gov.co::c635e55b-9d0d-4675-9471-c4f9d5e2030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1" dT="2024-12-24T17:15:14.92" personId="{722DBE52-B181-4258-8B98-167758EF415B}" id="{B0EEF657-8FD2-4D80-B1C1-544540CD1D3F}">
    <text>Entrega boletas de cine día del niño</text>
  </threadedComment>
  <threadedComment ref="N31" dT="2024-12-24T17:16:07.40" personId="{722DBE52-B181-4258-8B98-167758EF415B}" id="{E6C6F1C2-EC14-41AA-829A-A300D53542C7}">
    <text>Actividad de padre e hijos en el marco de vacaciones recreativas</text>
  </threadedComment>
  <threadedComment ref="B45" dT="2024-12-24T17:41:09.80" personId="{722DBE52-B181-4258-8B98-167758EF415B}" id="{463FAB88-9449-4495-962D-27B4EF0CBB0F}">
    <text>Actividad pensada en pre-pensionados</text>
  </threadedComment>
  <threadedComment ref="B59" dT="2024-12-24T17:54:03.61" personId="{722DBE52-B181-4258-8B98-167758EF415B}" id="{D89F1C22-378D-4BDF-8073-631E33A4A011}">
    <text>Asociado a clima laboral</text>
  </threadedComment>
  <threadedComment ref="G70" dT="2024-12-24T17:59:58.09" personId="{722DBE52-B181-4258-8B98-167758EF415B}" id="{5763D075-F738-47CA-A86E-4C6D18C88714}">
    <text>Este fecha es por circular distrital</text>
  </threadedComment>
  <threadedComment ref="M70" dT="2024-12-24T18:01:33.25" personId="{722DBE52-B181-4258-8B98-167758EF415B}" id="{241F6153-7A93-4D07-ADEE-34B32099359C}">
    <text>Fecha día mundial de la salud mental 10 de octubre</text>
  </threadedComment>
  <threadedComment ref="G71" dT="2024-12-24T17:59:58.09" personId="{722DBE52-B181-4258-8B98-167758EF415B}" id="{2227DFF6-8A15-4CED-8925-D526DEA88162}">
    <text>Este fecha es por circular distrital</text>
  </threadedComment>
  <threadedComment ref="M71" dT="2024-12-24T18:01:33.25" personId="{722DBE52-B181-4258-8B98-167758EF415B}" id="{E2D01931-7585-4E13-8D2A-B7001602AB19}">
    <text>Fecha día mundial de la salud mental 10 de octubre</text>
  </threadedComment>
</ThreadedComments>
</file>

<file path=xl/threadedComments/threadedComment2.xml><?xml version="1.0" encoding="utf-8"?>
<ThreadedComments xmlns="http://schemas.microsoft.com/office/spreadsheetml/2018/threadedcomments" xmlns:x="http://schemas.openxmlformats.org/spreadsheetml/2006/main">
  <threadedComment ref="A135" dT="2024-12-24T17:41:09.80" personId="{722DBE52-B181-4258-8B98-167758EF415B}" id="{0ED46A7E-1BC7-4CBD-874C-6270951685DF}">
    <text>Actividad pensada en pre-pensionados</text>
  </threadedComment>
  <threadedComment ref="A149" dT="2024-12-24T17:54:03.61" personId="{722DBE52-B181-4258-8B98-167758EF415B}" id="{289F945D-88D3-495C-BFEE-2E4C8D6017A6}">
    <text>Asociado a clima laboral</text>
  </threadedComment>
</ThreadedComments>
</file>

<file path=xl/threadedComments/threadedComment3.xml><?xml version="1.0" encoding="utf-8"?>
<ThreadedComments xmlns="http://schemas.microsoft.com/office/spreadsheetml/2018/threadedcomments" xmlns:x="http://schemas.openxmlformats.org/spreadsheetml/2006/main">
  <threadedComment ref="N21" dT="2024-09-26T20:57:56.16" personId="{CE07014E-CB38-4CE2-91B4-9FFAB63A98D8}" id="{FF0B3A04-3D2F-4E85-AD41-D69C9F5283EB}">
    <text>de diciembre se adelanta a noviembre</text>
  </threadedComment>
  <threadedComment ref="M37" dT="2024-09-26T20:42:09.24" personId="{CE07014E-CB38-4CE2-91B4-9FFAB63A98D8}" id="{EAA103A9-2D7F-4602-B0C0-BACC80EFAD49}">
    <text>de septiembre pasa a octubre</text>
  </threadedComment>
  <threadedComment ref="M39" dT="2024-09-26T20:42:37.22" personId="{CE07014E-CB38-4CE2-91B4-9FFAB63A98D8}" id="{663EDCA1-DDAB-4F95-9E42-CF436ADC3C81}">
    <text>De septiembre pasa a octubre</text>
  </threadedComment>
  <threadedComment ref="H47" dT="2024-08-05T15:51:08.54" personId="{CE07014E-CB38-4CE2-91B4-9FFAB63A98D8}" id="{53C8FEB3-7486-48FC-96A4-B442F7E12DB2}">
    <text>Actividad prepensionados septiembre  inicios actividad dentro de la entidad desayuno y capacitación legal</text>
  </threadedComment>
  <threadedComment ref="M57" dT="2024-09-26T20:46:11.78" personId="{CE07014E-CB38-4CE2-91B4-9FFAB63A98D8}" id="{9F3EF231-E603-4227-B7C7-04DC2067C8F9}">
    <text>de septiembre pasa a octubre</text>
  </threadedComment>
  <threadedComment ref="M82" dT="2024-09-26T20:44:42.90" personId="{CE07014E-CB38-4CE2-91B4-9FFAB63A98D8}" id="{84293AA6-4D8C-47C1-8F37-A51BD97FB664}">
    <text>De septiembre pasa a octubre</text>
  </threadedComment>
</ThreadedComments>
</file>

<file path=xl/threadedComments/threadedComment4.xml><?xml version="1.0" encoding="utf-8"?>
<ThreadedComments xmlns="http://schemas.microsoft.com/office/spreadsheetml/2018/threadedcomments" xmlns:x="http://schemas.openxmlformats.org/spreadsheetml/2006/main">
  <threadedComment ref="A138" dT="2024-12-24T17:41:09.80" personId="{722DBE52-B181-4258-8B98-167758EF415B}" id="{23F104A5-397E-4052-9A9D-B29A4A9163F9}">
    <text>Actividad pensada en pre-pensionados</text>
  </threadedComment>
  <threadedComment ref="A152" dT="2024-12-24T17:54:03.61" personId="{722DBE52-B181-4258-8B98-167758EF415B}" id="{831F3CBF-68A7-46A6-8CC1-FB672DACF27C}">
    <text>Asociado a clima laboral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0"/>
  <sheetViews>
    <sheetView zoomScale="66" zoomScaleNormal="66" workbookViewId="0">
      <pane xSplit="1" ySplit="5" topLeftCell="B78" activePane="bottomRight" state="frozen"/>
      <selection pane="topRight" activeCell="B1" sqref="B1"/>
      <selection pane="bottomLeft" activeCell="A6" sqref="A6"/>
      <selection pane="bottomRight" activeCell="B78" sqref="B78:B79"/>
    </sheetView>
  </sheetViews>
  <sheetFormatPr baseColWidth="10" defaultColWidth="9.140625" defaultRowHeight="12.75" customHeight="1" x14ac:dyDescent="0.2"/>
  <cols>
    <col min="1" max="1" width="4.28515625" style="68" customWidth="1"/>
    <col min="2" max="2" width="59.85546875" style="68" customWidth="1"/>
    <col min="3" max="3" width="14.42578125" style="68" customWidth="1"/>
    <col min="4" max="5" width="8" style="68" customWidth="1"/>
    <col min="6" max="6" width="5.42578125" style="68" customWidth="1"/>
    <col min="7" max="7" width="8" style="68" customWidth="1"/>
    <col min="8" max="8" width="7.5703125" style="68" customWidth="1"/>
    <col min="9" max="9" width="8" style="68" customWidth="1"/>
    <col min="10" max="10" width="9.140625" style="68" customWidth="1"/>
    <col min="11" max="11" width="8" style="68" customWidth="1"/>
    <col min="12" max="12" width="7.140625" style="68" bestFit="1" customWidth="1"/>
    <col min="13" max="14" width="8.140625" style="68" customWidth="1"/>
    <col min="15" max="15" width="15.85546875" style="68" customWidth="1"/>
    <col min="16" max="16" width="17" style="68" customWidth="1"/>
    <col min="17" max="17" width="25.42578125" style="69" customWidth="1"/>
    <col min="18" max="18" width="31" style="69" customWidth="1"/>
    <col min="19" max="19" width="36" style="69" customWidth="1"/>
    <col min="20" max="20" width="31.85546875" style="69" customWidth="1"/>
    <col min="21" max="33" width="11.42578125" style="68" customWidth="1"/>
    <col min="34" max="233" width="11.42578125" style="68"/>
    <col min="234" max="234" width="2.42578125" style="68" customWidth="1"/>
    <col min="235" max="235" width="40.28515625" style="68" customWidth="1"/>
    <col min="236" max="236" width="7.5703125" style="68" customWidth="1"/>
    <col min="237" max="237" width="4.28515625" style="68" customWidth="1"/>
    <col min="238" max="238" width="3" style="68" customWidth="1"/>
    <col min="239" max="239" width="5.140625" style="68" customWidth="1"/>
    <col min="240" max="240" width="1.140625" style="68" customWidth="1"/>
    <col min="241" max="241" width="3.42578125" style="68" customWidth="1"/>
    <col min="242" max="242" width="3" style="68" customWidth="1"/>
    <col min="243" max="243" width="4" style="68" customWidth="1"/>
    <col min="244" max="244" width="3.140625" style="68" customWidth="1"/>
    <col min="245" max="245" width="6.140625" style="68" customWidth="1"/>
    <col min="246" max="246" width="4.28515625" style="68" customWidth="1"/>
    <col min="247" max="247" width="1.7109375" style="68" customWidth="1"/>
    <col min="248" max="248" width="3.42578125" style="68" customWidth="1"/>
    <col min="249" max="249" width="2.7109375" style="68" customWidth="1"/>
    <col min="250" max="250" width="3.42578125" style="68" customWidth="1"/>
    <col min="251" max="251" width="3.140625" style="68" customWidth="1"/>
    <col min="252" max="252" width="5" style="68" customWidth="1"/>
    <col min="253" max="253" width="1.7109375" style="68" customWidth="1"/>
    <col min="254" max="254" width="4.85546875" style="68" customWidth="1"/>
    <col min="255" max="255" width="1.28515625" style="68" customWidth="1"/>
    <col min="256" max="256" width="5.28515625" style="68" customWidth="1"/>
    <col min="257" max="257" width="0.85546875" style="68" customWidth="1"/>
    <col min="258" max="258" width="3" style="68" customWidth="1"/>
    <col min="259" max="259" width="3.42578125" style="68" customWidth="1"/>
    <col min="260" max="260" width="10.85546875" style="68" customWidth="1"/>
    <col min="261" max="261" width="14" style="68" customWidth="1"/>
    <col min="262" max="262" width="17.140625" style="68" customWidth="1"/>
    <col min="263" max="263" width="15.5703125" style="68" customWidth="1"/>
    <col min="264" max="264" width="13.28515625" style="68" customWidth="1"/>
    <col min="265" max="265" width="12.28515625" style="68" customWidth="1"/>
    <col min="266" max="266" width="13.42578125" style="68" customWidth="1"/>
    <col min="267" max="267" width="51.140625" style="68" customWidth="1"/>
    <col min="268" max="268" width="59" style="68" customWidth="1"/>
    <col min="269" max="269" width="60.85546875" style="68" customWidth="1"/>
    <col min="270" max="270" width="42.42578125" style="68" customWidth="1"/>
    <col min="271" max="271" width="15.42578125" style="68" customWidth="1"/>
    <col min="272" max="272" width="19" style="68" customWidth="1"/>
    <col min="273" max="489" width="11.42578125" style="68"/>
    <col min="490" max="490" width="2.42578125" style="68" customWidth="1"/>
    <col min="491" max="491" width="40.28515625" style="68" customWidth="1"/>
    <col min="492" max="492" width="7.5703125" style="68" customWidth="1"/>
    <col min="493" max="493" width="4.28515625" style="68" customWidth="1"/>
    <col min="494" max="494" width="3" style="68" customWidth="1"/>
    <col min="495" max="495" width="5.140625" style="68" customWidth="1"/>
    <col min="496" max="496" width="1.140625" style="68" customWidth="1"/>
    <col min="497" max="497" width="3.42578125" style="68" customWidth="1"/>
    <col min="498" max="498" width="3" style="68" customWidth="1"/>
    <col min="499" max="499" width="4" style="68" customWidth="1"/>
    <col min="500" max="500" width="3.140625" style="68" customWidth="1"/>
    <col min="501" max="501" width="6.140625" style="68" customWidth="1"/>
    <col min="502" max="502" width="4.28515625" style="68" customWidth="1"/>
    <col min="503" max="503" width="1.7109375" style="68" customWidth="1"/>
    <col min="504" max="504" width="3.42578125" style="68" customWidth="1"/>
    <col min="505" max="505" width="2.7109375" style="68" customWidth="1"/>
    <col min="506" max="506" width="3.42578125" style="68" customWidth="1"/>
    <col min="507" max="507" width="3.140625" style="68" customWidth="1"/>
    <col min="508" max="508" width="5" style="68" customWidth="1"/>
    <col min="509" max="509" width="1.7109375" style="68" customWidth="1"/>
    <col min="510" max="510" width="4.85546875" style="68" customWidth="1"/>
    <col min="511" max="511" width="1.28515625" style="68" customWidth="1"/>
    <col min="512" max="512" width="5.28515625" style="68" customWidth="1"/>
    <col min="513" max="513" width="0.85546875" style="68" customWidth="1"/>
    <col min="514" max="514" width="3" style="68" customWidth="1"/>
    <col min="515" max="515" width="3.42578125" style="68" customWidth="1"/>
    <col min="516" max="516" width="10.85546875" style="68" customWidth="1"/>
    <col min="517" max="517" width="14" style="68" customWidth="1"/>
    <col min="518" max="518" width="17.140625" style="68" customWidth="1"/>
    <col min="519" max="519" width="15.5703125" style="68" customWidth="1"/>
    <col min="520" max="520" width="13.28515625" style="68" customWidth="1"/>
    <col min="521" max="521" width="12.28515625" style="68" customWidth="1"/>
    <col min="522" max="522" width="13.42578125" style="68" customWidth="1"/>
    <col min="523" max="523" width="51.140625" style="68" customWidth="1"/>
    <col min="524" max="524" width="59" style="68" customWidth="1"/>
    <col min="525" max="525" width="60.85546875" style="68" customWidth="1"/>
    <col min="526" max="526" width="42.42578125" style="68" customWidth="1"/>
    <col min="527" max="527" width="15.42578125" style="68" customWidth="1"/>
    <col min="528" max="528" width="19" style="68" customWidth="1"/>
    <col min="529" max="745" width="11.42578125" style="68"/>
    <col min="746" max="746" width="2.42578125" style="68" customWidth="1"/>
    <col min="747" max="747" width="40.28515625" style="68" customWidth="1"/>
    <col min="748" max="748" width="7.5703125" style="68" customWidth="1"/>
    <col min="749" max="749" width="4.28515625" style="68" customWidth="1"/>
    <col min="750" max="750" width="3" style="68" customWidth="1"/>
    <col min="751" max="751" width="5.140625" style="68" customWidth="1"/>
    <col min="752" max="752" width="1.140625" style="68" customWidth="1"/>
    <col min="753" max="753" width="3.42578125" style="68" customWidth="1"/>
    <col min="754" max="754" width="3" style="68" customWidth="1"/>
    <col min="755" max="755" width="4" style="68" customWidth="1"/>
    <col min="756" max="756" width="3.140625" style="68" customWidth="1"/>
    <col min="757" max="757" width="6.140625" style="68" customWidth="1"/>
    <col min="758" max="758" width="4.28515625" style="68" customWidth="1"/>
    <col min="759" max="759" width="1.7109375" style="68" customWidth="1"/>
    <col min="760" max="760" width="3.42578125" style="68" customWidth="1"/>
    <col min="761" max="761" width="2.7109375" style="68" customWidth="1"/>
    <col min="762" max="762" width="3.42578125" style="68" customWidth="1"/>
    <col min="763" max="763" width="3.140625" style="68" customWidth="1"/>
    <col min="764" max="764" width="5" style="68" customWidth="1"/>
    <col min="765" max="765" width="1.7109375" style="68" customWidth="1"/>
    <col min="766" max="766" width="4.85546875" style="68" customWidth="1"/>
    <col min="767" max="767" width="1.28515625" style="68" customWidth="1"/>
    <col min="768" max="768" width="5.28515625" style="68" customWidth="1"/>
    <col min="769" max="769" width="0.85546875" style="68" customWidth="1"/>
    <col min="770" max="770" width="3" style="68" customWidth="1"/>
    <col min="771" max="771" width="3.42578125" style="68" customWidth="1"/>
    <col min="772" max="772" width="10.85546875" style="68" customWidth="1"/>
    <col min="773" max="773" width="14" style="68" customWidth="1"/>
    <col min="774" max="774" width="17.140625" style="68" customWidth="1"/>
    <col min="775" max="775" width="15.5703125" style="68" customWidth="1"/>
    <col min="776" max="776" width="13.28515625" style="68" customWidth="1"/>
    <col min="777" max="777" width="12.28515625" style="68" customWidth="1"/>
    <col min="778" max="778" width="13.42578125" style="68" customWidth="1"/>
    <col min="779" max="779" width="51.140625" style="68" customWidth="1"/>
    <col min="780" max="780" width="59" style="68" customWidth="1"/>
    <col min="781" max="781" width="60.85546875" style="68" customWidth="1"/>
    <col min="782" max="782" width="42.42578125" style="68" customWidth="1"/>
    <col min="783" max="783" width="15.42578125" style="68" customWidth="1"/>
    <col min="784" max="784" width="19" style="68" customWidth="1"/>
    <col min="785" max="1001" width="11.42578125" style="68"/>
    <col min="1002" max="1002" width="2.42578125" style="68" customWidth="1"/>
    <col min="1003" max="1003" width="40.28515625" style="68" customWidth="1"/>
    <col min="1004" max="1004" width="7.5703125" style="68" customWidth="1"/>
    <col min="1005" max="1005" width="4.28515625" style="68" customWidth="1"/>
    <col min="1006" max="1006" width="3" style="68" customWidth="1"/>
    <col min="1007" max="1007" width="5.140625" style="68" customWidth="1"/>
    <col min="1008" max="1008" width="1.140625" style="68" customWidth="1"/>
    <col min="1009" max="1009" width="3.42578125" style="68" customWidth="1"/>
    <col min="1010" max="1010" width="3" style="68" customWidth="1"/>
    <col min="1011" max="1011" width="4" style="68" customWidth="1"/>
    <col min="1012" max="1012" width="3.140625" style="68" customWidth="1"/>
    <col min="1013" max="1013" width="6.140625" style="68" customWidth="1"/>
    <col min="1014" max="1014" width="4.28515625" style="68" customWidth="1"/>
    <col min="1015" max="1015" width="1.7109375" style="68" customWidth="1"/>
    <col min="1016" max="1016" width="3.42578125" style="68" customWidth="1"/>
    <col min="1017" max="1017" width="2.7109375" style="68" customWidth="1"/>
    <col min="1018" max="1018" width="3.42578125" style="68" customWidth="1"/>
    <col min="1019" max="1019" width="3.140625" style="68" customWidth="1"/>
    <col min="1020" max="1020" width="5" style="68" customWidth="1"/>
    <col min="1021" max="1021" width="1.7109375" style="68" customWidth="1"/>
    <col min="1022" max="1022" width="4.85546875" style="68" customWidth="1"/>
    <col min="1023" max="1023" width="1.28515625" style="68" customWidth="1"/>
    <col min="1024" max="1024" width="5.28515625" style="68" customWidth="1"/>
    <col min="1025" max="1025" width="0.85546875" style="68" customWidth="1"/>
    <col min="1026" max="1026" width="3" style="68" customWidth="1"/>
    <col min="1027" max="1027" width="3.42578125" style="68" customWidth="1"/>
    <col min="1028" max="1028" width="10.85546875" style="68" customWidth="1"/>
    <col min="1029" max="1029" width="14" style="68" customWidth="1"/>
    <col min="1030" max="1030" width="17.140625" style="68" customWidth="1"/>
    <col min="1031" max="1031" width="15.5703125" style="68" customWidth="1"/>
    <col min="1032" max="1032" width="13.28515625" style="68" customWidth="1"/>
    <col min="1033" max="1033" width="12.28515625" style="68" customWidth="1"/>
    <col min="1034" max="1034" width="13.42578125" style="68" customWidth="1"/>
    <col min="1035" max="1035" width="51.140625" style="68" customWidth="1"/>
    <col min="1036" max="1036" width="59" style="68" customWidth="1"/>
    <col min="1037" max="1037" width="60.85546875" style="68" customWidth="1"/>
    <col min="1038" max="1038" width="42.42578125" style="68" customWidth="1"/>
    <col min="1039" max="1039" width="15.42578125" style="68" customWidth="1"/>
    <col min="1040" max="1040" width="19" style="68" customWidth="1"/>
    <col min="1041" max="1257" width="11.42578125" style="68"/>
    <col min="1258" max="1258" width="2.42578125" style="68" customWidth="1"/>
    <col min="1259" max="1259" width="40.28515625" style="68" customWidth="1"/>
    <col min="1260" max="1260" width="7.5703125" style="68" customWidth="1"/>
    <col min="1261" max="1261" width="4.28515625" style="68" customWidth="1"/>
    <col min="1262" max="1262" width="3" style="68" customWidth="1"/>
    <col min="1263" max="1263" width="5.140625" style="68" customWidth="1"/>
    <col min="1264" max="1264" width="1.140625" style="68" customWidth="1"/>
    <col min="1265" max="1265" width="3.42578125" style="68" customWidth="1"/>
    <col min="1266" max="1266" width="3" style="68" customWidth="1"/>
    <col min="1267" max="1267" width="4" style="68" customWidth="1"/>
    <col min="1268" max="1268" width="3.140625" style="68" customWidth="1"/>
    <col min="1269" max="1269" width="6.140625" style="68" customWidth="1"/>
    <col min="1270" max="1270" width="4.28515625" style="68" customWidth="1"/>
    <col min="1271" max="1271" width="1.7109375" style="68" customWidth="1"/>
    <col min="1272" max="1272" width="3.42578125" style="68" customWidth="1"/>
    <col min="1273" max="1273" width="2.7109375" style="68" customWidth="1"/>
    <col min="1274" max="1274" width="3.42578125" style="68" customWidth="1"/>
    <col min="1275" max="1275" width="3.140625" style="68" customWidth="1"/>
    <col min="1276" max="1276" width="5" style="68" customWidth="1"/>
    <col min="1277" max="1277" width="1.7109375" style="68" customWidth="1"/>
    <col min="1278" max="1278" width="4.85546875" style="68" customWidth="1"/>
    <col min="1279" max="1279" width="1.28515625" style="68" customWidth="1"/>
    <col min="1280" max="1280" width="5.28515625" style="68" customWidth="1"/>
    <col min="1281" max="1281" width="0.85546875" style="68" customWidth="1"/>
    <col min="1282" max="1282" width="3" style="68" customWidth="1"/>
    <col min="1283" max="1283" width="3.42578125" style="68" customWidth="1"/>
    <col min="1284" max="1284" width="10.85546875" style="68" customWidth="1"/>
    <col min="1285" max="1285" width="14" style="68" customWidth="1"/>
    <col min="1286" max="1286" width="17.140625" style="68" customWidth="1"/>
    <col min="1287" max="1287" width="15.5703125" style="68" customWidth="1"/>
    <col min="1288" max="1288" width="13.28515625" style="68" customWidth="1"/>
    <col min="1289" max="1289" width="12.28515625" style="68" customWidth="1"/>
    <col min="1290" max="1290" width="13.42578125" style="68" customWidth="1"/>
    <col min="1291" max="1291" width="51.140625" style="68" customWidth="1"/>
    <col min="1292" max="1292" width="59" style="68" customWidth="1"/>
    <col min="1293" max="1293" width="60.85546875" style="68" customWidth="1"/>
    <col min="1294" max="1294" width="42.42578125" style="68" customWidth="1"/>
    <col min="1295" max="1295" width="15.42578125" style="68" customWidth="1"/>
    <col min="1296" max="1296" width="19" style="68" customWidth="1"/>
    <col min="1297" max="1513" width="11.42578125" style="68"/>
    <col min="1514" max="1514" width="2.42578125" style="68" customWidth="1"/>
    <col min="1515" max="1515" width="40.28515625" style="68" customWidth="1"/>
    <col min="1516" max="1516" width="7.5703125" style="68" customWidth="1"/>
    <col min="1517" max="1517" width="4.28515625" style="68" customWidth="1"/>
    <col min="1518" max="1518" width="3" style="68" customWidth="1"/>
    <col min="1519" max="1519" width="5.140625" style="68" customWidth="1"/>
    <col min="1520" max="1520" width="1.140625" style="68" customWidth="1"/>
    <col min="1521" max="1521" width="3.42578125" style="68" customWidth="1"/>
    <col min="1522" max="1522" width="3" style="68" customWidth="1"/>
    <col min="1523" max="1523" width="4" style="68" customWidth="1"/>
    <col min="1524" max="1524" width="3.140625" style="68" customWidth="1"/>
    <col min="1525" max="1525" width="6.140625" style="68" customWidth="1"/>
    <col min="1526" max="1526" width="4.28515625" style="68" customWidth="1"/>
    <col min="1527" max="1527" width="1.7109375" style="68" customWidth="1"/>
    <col min="1528" max="1528" width="3.42578125" style="68" customWidth="1"/>
    <col min="1529" max="1529" width="2.7109375" style="68" customWidth="1"/>
    <col min="1530" max="1530" width="3.42578125" style="68" customWidth="1"/>
    <col min="1531" max="1531" width="3.140625" style="68" customWidth="1"/>
    <col min="1532" max="1532" width="5" style="68" customWidth="1"/>
    <col min="1533" max="1533" width="1.7109375" style="68" customWidth="1"/>
    <col min="1534" max="1534" width="4.85546875" style="68" customWidth="1"/>
    <col min="1535" max="1535" width="1.28515625" style="68" customWidth="1"/>
    <col min="1536" max="1536" width="5.28515625" style="68" customWidth="1"/>
    <col min="1537" max="1537" width="0.85546875" style="68" customWidth="1"/>
    <col min="1538" max="1538" width="3" style="68" customWidth="1"/>
    <col min="1539" max="1539" width="3.42578125" style="68" customWidth="1"/>
    <col min="1540" max="1540" width="10.85546875" style="68" customWidth="1"/>
    <col min="1541" max="1541" width="14" style="68" customWidth="1"/>
    <col min="1542" max="1542" width="17.140625" style="68" customWidth="1"/>
    <col min="1543" max="1543" width="15.5703125" style="68" customWidth="1"/>
    <col min="1544" max="1544" width="13.28515625" style="68" customWidth="1"/>
    <col min="1545" max="1545" width="12.28515625" style="68" customWidth="1"/>
    <col min="1546" max="1546" width="13.42578125" style="68" customWidth="1"/>
    <col min="1547" max="1547" width="51.140625" style="68" customWidth="1"/>
    <col min="1548" max="1548" width="59" style="68" customWidth="1"/>
    <col min="1549" max="1549" width="60.85546875" style="68" customWidth="1"/>
    <col min="1550" max="1550" width="42.42578125" style="68" customWidth="1"/>
    <col min="1551" max="1551" width="15.42578125" style="68" customWidth="1"/>
    <col min="1552" max="1552" width="19" style="68" customWidth="1"/>
    <col min="1553" max="1769" width="11.42578125" style="68"/>
    <col min="1770" max="1770" width="2.42578125" style="68" customWidth="1"/>
    <col min="1771" max="1771" width="40.28515625" style="68" customWidth="1"/>
    <col min="1772" max="1772" width="7.5703125" style="68" customWidth="1"/>
    <col min="1773" max="1773" width="4.28515625" style="68" customWidth="1"/>
    <col min="1774" max="1774" width="3" style="68" customWidth="1"/>
    <col min="1775" max="1775" width="5.140625" style="68" customWidth="1"/>
    <col min="1776" max="1776" width="1.140625" style="68" customWidth="1"/>
    <col min="1777" max="1777" width="3.42578125" style="68" customWidth="1"/>
    <col min="1778" max="1778" width="3" style="68" customWidth="1"/>
    <col min="1779" max="1779" width="4" style="68" customWidth="1"/>
    <col min="1780" max="1780" width="3.140625" style="68" customWidth="1"/>
    <col min="1781" max="1781" width="6.140625" style="68" customWidth="1"/>
    <col min="1782" max="1782" width="4.28515625" style="68" customWidth="1"/>
    <col min="1783" max="1783" width="1.7109375" style="68" customWidth="1"/>
    <col min="1784" max="1784" width="3.42578125" style="68" customWidth="1"/>
    <col min="1785" max="1785" width="2.7109375" style="68" customWidth="1"/>
    <col min="1786" max="1786" width="3.42578125" style="68" customWidth="1"/>
    <col min="1787" max="1787" width="3.140625" style="68" customWidth="1"/>
    <col min="1788" max="1788" width="5" style="68" customWidth="1"/>
    <col min="1789" max="1789" width="1.7109375" style="68" customWidth="1"/>
    <col min="1790" max="1790" width="4.85546875" style="68" customWidth="1"/>
    <col min="1791" max="1791" width="1.28515625" style="68" customWidth="1"/>
    <col min="1792" max="1792" width="5.28515625" style="68" customWidth="1"/>
    <col min="1793" max="1793" width="0.85546875" style="68" customWidth="1"/>
    <col min="1794" max="1794" width="3" style="68" customWidth="1"/>
    <col min="1795" max="1795" width="3.42578125" style="68" customWidth="1"/>
    <col min="1796" max="1796" width="10.85546875" style="68" customWidth="1"/>
    <col min="1797" max="1797" width="14" style="68" customWidth="1"/>
    <col min="1798" max="1798" width="17.140625" style="68" customWidth="1"/>
    <col min="1799" max="1799" width="15.5703125" style="68" customWidth="1"/>
    <col min="1800" max="1800" width="13.28515625" style="68" customWidth="1"/>
    <col min="1801" max="1801" width="12.28515625" style="68" customWidth="1"/>
    <col min="1802" max="1802" width="13.42578125" style="68" customWidth="1"/>
    <col min="1803" max="1803" width="51.140625" style="68" customWidth="1"/>
    <col min="1804" max="1804" width="59" style="68" customWidth="1"/>
    <col min="1805" max="1805" width="60.85546875" style="68" customWidth="1"/>
    <col min="1806" max="1806" width="42.42578125" style="68" customWidth="1"/>
    <col min="1807" max="1807" width="15.42578125" style="68" customWidth="1"/>
    <col min="1808" max="1808" width="19" style="68" customWidth="1"/>
    <col min="1809" max="2025" width="11.42578125" style="68"/>
    <col min="2026" max="2026" width="2.42578125" style="68" customWidth="1"/>
    <col min="2027" max="2027" width="40.28515625" style="68" customWidth="1"/>
    <col min="2028" max="2028" width="7.5703125" style="68" customWidth="1"/>
    <col min="2029" max="2029" width="4.28515625" style="68" customWidth="1"/>
    <col min="2030" max="2030" width="3" style="68" customWidth="1"/>
    <col min="2031" max="2031" width="5.140625" style="68" customWidth="1"/>
    <col min="2032" max="2032" width="1.140625" style="68" customWidth="1"/>
    <col min="2033" max="2033" width="3.42578125" style="68" customWidth="1"/>
    <col min="2034" max="2034" width="3" style="68" customWidth="1"/>
    <col min="2035" max="2035" width="4" style="68" customWidth="1"/>
    <col min="2036" max="2036" width="3.140625" style="68" customWidth="1"/>
    <col min="2037" max="2037" width="6.140625" style="68" customWidth="1"/>
    <col min="2038" max="2038" width="4.28515625" style="68" customWidth="1"/>
    <col min="2039" max="2039" width="1.7109375" style="68" customWidth="1"/>
    <col min="2040" max="2040" width="3.42578125" style="68" customWidth="1"/>
    <col min="2041" max="2041" width="2.7109375" style="68" customWidth="1"/>
    <col min="2042" max="2042" width="3.42578125" style="68" customWidth="1"/>
    <col min="2043" max="2043" width="3.140625" style="68" customWidth="1"/>
    <col min="2044" max="2044" width="5" style="68" customWidth="1"/>
    <col min="2045" max="2045" width="1.7109375" style="68" customWidth="1"/>
    <col min="2046" max="2046" width="4.85546875" style="68" customWidth="1"/>
    <col min="2047" max="2047" width="1.28515625" style="68" customWidth="1"/>
    <col min="2048" max="2048" width="5.28515625" style="68" customWidth="1"/>
    <col min="2049" max="2049" width="0.85546875" style="68" customWidth="1"/>
    <col min="2050" max="2050" width="3" style="68" customWidth="1"/>
    <col min="2051" max="2051" width="3.42578125" style="68" customWidth="1"/>
    <col min="2052" max="2052" width="10.85546875" style="68" customWidth="1"/>
    <col min="2053" max="2053" width="14" style="68" customWidth="1"/>
    <col min="2054" max="2054" width="17.140625" style="68" customWidth="1"/>
    <col min="2055" max="2055" width="15.5703125" style="68" customWidth="1"/>
    <col min="2056" max="2056" width="13.28515625" style="68" customWidth="1"/>
    <col min="2057" max="2057" width="12.28515625" style="68" customWidth="1"/>
    <col min="2058" max="2058" width="13.42578125" style="68" customWidth="1"/>
    <col min="2059" max="2059" width="51.140625" style="68" customWidth="1"/>
    <col min="2060" max="2060" width="59" style="68" customWidth="1"/>
    <col min="2061" max="2061" width="60.85546875" style="68" customWidth="1"/>
    <col min="2062" max="2062" width="42.42578125" style="68" customWidth="1"/>
    <col min="2063" max="2063" width="15.42578125" style="68" customWidth="1"/>
    <col min="2064" max="2064" width="19" style="68" customWidth="1"/>
    <col min="2065" max="2281" width="11.42578125" style="68"/>
    <col min="2282" max="2282" width="2.42578125" style="68" customWidth="1"/>
    <col min="2283" max="2283" width="40.28515625" style="68" customWidth="1"/>
    <col min="2284" max="2284" width="7.5703125" style="68" customWidth="1"/>
    <col min="2285" max="2285" width="4.28515625" style="68" customWidth="1"/>
    <col min="2286" max="2286" width="3" style="68" customWidth="1"/>
    <col min="2287" max="2287" width="5.140625" style="68" customWidth="1"/>
    <col min="2288" max="2288" width="1.140625" style="68" customWidth="1"/>
    <col min="2289" max="2289" width="3.42578125" style="68" customWidth="1"/>
    <col min="2290" max="2290" width="3" style="68" customWidth="1"/>
    <col min="2291" max="2291" width="4" style="68" customWidth="1"/>
    <col min="2292" max="2292" width="3.140625" style="68" customWidth="1"/>
    <col min="2293" max="2293" width="6.140625" style="68" customWidth="1"/>
    <col min="2294" max="2294" width="4.28515625" style="68" customWidth="1"/>
    <col min="2295" max="2295" width="1.7109375" style="68" customWidth="1"/>
    <col min="2296" max="2296" width="3.42578125" style="68" customWidth="1"/>
    <col min="2297" max="2297" width="2.7109375" style="68" customWidth="1"/>
    <col min="2298" max="2298" width="3.42578125" style="68" customWidth="1"/>
    <col min="2299" max="2299" width="3.140625" style="68" customWidth="1"/>
    <col min="2300" max="2300" width="5" style="68" customWidth="1"/>
    <col min="2301" max="2301" width="1.7109375" style="68" customWidth="1"/>
    <col min="2302" max="2302" width="4.85546875" style="68" customWidth="1"/>
    <col min="2303" max="2303" width="1.28515625" style="68" customWidth="1"/>
    <col min="2304" max="2304" width="5.28515625" style="68" customWidth="1"/>
    <col min="2305" max="2305" width="0.85546875" style="68" customWidth="1"/>
    <col min="2306" max="2306" width="3" style="68" customWidth="1"/>
    <col min="2307" max="2307" width="3.42578125" style="68" customWidth="1"/>
    <col min="2308" max="2308" width="10.85546875" style="68" customWidth="1"/>
    <col min="2309" max="2309" width="14" style="68" customWidth="1"/>
    <col min="2310" max="2310" width="17.140625" style="68" customWidth="1"/>
    <col min="2311" max="2311" width="15.5703125" style="68" customWidth="1"/>
    <col min="2312" max="2312" width="13.28515625" style="68" customWidth="1"/>
    <col min="2313" max="2313" width="12.28515625" style="68" customWidth="1"/>
    <col min="2314" max="2314" width="13.42578125" style="68" customWidth="1"/>
    <col min="2315" max="2315" width="51.140625" style="68" customWidth="1"/>
    <col min="2316" max="2316" width="59" style="68" customWidth="1"/>
    <col min="2317" max="2317" width="60.85546875" style="68" customWidth="1"/>
    <col min="2318" max="2318" width="42.42578125" style="68" customWidth="1"/>
    <col min="2319" max="2319" width="15.42578125" style="68" customWidth="1"/>
    <col min="2320" max="2320" width="19" style="68" customWidth="1"/>
    <col min="2321" max="2537" width="11.42578125" style="68"/>
    <col min="2538" max="2538" width="2.42578125" style="68" customWidth="1"/>
    <col min="2539" max="2539" width="40.28515625" style="68" customWidth="1"/>
    <col min="2540" max="2540" width="7.5703125" style="68" customWidth="1"/>
    <col min="2541" max="2541" width="4.28515625" style="68" customWidth="1"/>
    <col min="2542" max="2542" width="3" style="68" customWidth="1"/>
    <col min="2543" max="2543" width="5.140625" style="68" customWidth="1"/>
    <col min="2544" max="2544" width="1.140625" style="68" customWidth="1"/>
    <col min="2545" max="2545" width="3.42578125" style="68" customWidth="1"/>
    <col min="2546" max="2546" width="3" style="68" customWidth="1"/>
    <col min="2547" max="2547" width="4" style="68" customWidth="1"/>
    <col min="2548" max="2548" width="3.140625" style="68" customWidth="1"/>
    <col min="2549" max="2549" width="6.140625" style="68" customWidth="1"/>
    <col min="2550" max="2550" width="4.28515625" style="68" customWidth="1"/>
    <col min="2551" max="2551" width="1.7109375" style="68" customWidth="1"/>
    <col min="2552" max="2552" width="3.42578125" style="68" customWidth="1"/>
    <col min="2553" max="2553" width="2.7109375" style="68" customWidth="1"/>
    <col min="2554" max="2554" width="3.42578125" style="68" customWidth="1"/>
    <col min="2555" max="2555" width="3.140625" style="68" customWidth="1"/>
    <col min="2556" max="2556" width="5" style="68" customWidth="1"/>
    <col min="2557" max="2557" width="1.7109375" style="68" customWidth="1"/>
    <col min="2558" max="2558" width="4.85546875" style="68" customWidth="1"/>
    <col min="2559" max="2559" width="1.28515625" style="68" customWidth="1"/>
    <col min="2560" max="2560" width="5.28515625" style="68" customWidth="1"/>
    <col min="2561" max="2561" width="0.85546875" style="68" customWidth="1"/>
    <col min="2562" max="2562" width="3" style="68" customWidth="1"/>
    <col min="2563" max="2563" width="3.42578125" style="68" customWidth="1"/>
    <col min="2564" max="2564" width="10.85546875" style="68" customWidth="1"/>
    <col min="2565" max="2565" width="14" style="68" customWidth="1"/>
    <col min="2566" max="2566" width="17.140625" style="68" customWidth="1"/>
    <col min="2567" max="2567" width="15.5703125" style="68" customWidth="1"/>
    <col min="2568" max="2568" width="13.28515625" style="68" customWidth="1"/>
    <col min="2569" max="2569" width="12.28515625" style="68" customWidth="1"/>
    <col min="2570" max="2570" width="13.42578125" style="68" customWidth="1"/>
    <col min="2571" max="2571" width="51.140625" style="68" customWidth="1"/>
    <col min="2572" max="2572" width="59" style="68" customWidth="1"/>
    <col min="2573" max="2573" width="60.85546875" style="68" customWidth="1"/>
    <col min="2574" max="2574" width="42.42578125" style="68" customWidth="1"/>
    <col min="2575" max="2575" width="15.42578125" style="68" customWidth="1"/>
    <col min="2576" max="2576" width="19" style="68" customWidth="1"/>
    <col min="2577" max="2793" width="11.42578125" style="68"/>
    <col min="2794" max="2794" width="2.42578125" style="68" customWidth="1"/>
    <col min="2795" max="2795" width="40.28515625" style="68" customWidth="1"/>
    <col min="2796" max="2796" width="7.5703125" style="68" customWidth="1"/>
    <col min="2797" max="2797" width="4.28515625" style="68" customWidth="1"/>
    <col min="2798" max="2798" width="3" style="68" customWidth="1"/>
    <col min="2799" max="2799" width="5.140625" style="68" customWidth="1"/>
    <col min="2800" max="2800" width="1.140625" style="68" customWidth="1"/>
    <col min="2801" max="2801" width="3.42578125" style="68" customWidth="1"/>
    <col min="2802" max="2802" width="3" style="68" customWidth="1"/>
    <col min="2803" max="2803" width="4" style="68" customWidth="1"/>
    <col min="2804" max="2804" width="3.140625" style="68" customWidth="1"/>
    <col min="2805" max="2805" width="6.140625" style="68" customWidth="1"/>
    <col min="2806" max="2806" width="4.28515625" style="68" customWidth="1"/>
    <col min="2807" max="2807" width="1.7109375" style="68" customWidth="1"/>
    <col min="2808" max="2808" width="3.42578125" style="68" customWidth="1"/>
    <col min="2809" max="2809" width="2.7109375" style="68" customWidth="1"/>
    <col min="2810" max="2810" width="3.42578125" style="68" customWidth="1"/>
    <col min="2811" max="2811" width="3.140625" style="68" customWidth="1"/>
    <col min="2812" max="2812" width="5" style="68" customWidth="1"/>
    <col min="2813" max="2813" width="1.7109375" style="68" customWidth="1"/>
    <col min="2814" max="2814" width="4.85546875" style="68" customWidth="1"/>
    <col min="2815" max="2815" width="1.28515625" style="68" customWidth="1"/>
    <col min="2816" max="2816" width="5.28515625" style="68" customWidth="1"/>
    <col min="2817" max="2817" width="0.85546875" style="68" customWidth="1"/>
    <col min="2818" max="2818" width="3" style="68" customWidth="1"/>
    <col min="2819" max="2819" width="3.42578125" style="68" customWidth="1"/>
    <col min="2820" max="2820" width="10.85546875" style="68" customWidth="1"/>
    <col min="2821" max="2821" width="14" style="68" customWidth="1"/>
    <col min="2822" max="2822" width="17.140625" style="68" customWidth="1"/>
    <col min="2823" max="2823" width="15.5703125" style="68" customWidth="1"/>
    <col min="2824" max="2824" width="13.28515625" style="68" customWidth="1"/>
    <col min="2825" max="2825" width="12.28515625" style="68" customWidth="1"/>
    <col min="2826" max="2826" width="13.42578125" style="68" customWidth="1"/>
    <col min="2827" max="2827" width="51.140625" style="68" customWidth="1"/>
    <col min="2828" max="2828" width="59" style="68" customWidth="1"/>
    <col min="2829" max="2829" width="60.85546875" style="68" customWidth="1"/>
    <col min="2830" max="2830" width="42.42578125" style="68" customWidth="1"/>
    <col min="2831" max="2831" width="15.42578125" style="68" customWidth="1"/>
    <col min="2832" max="2832" width="19" style="68" customWidth="1"/>
    <col min="2833" max="3049" width="11.42578125" style="68"/>
    <col min="3050" max="3050" width="2.42578125" style="68" customWidth="1"/>
    <col min="3051" max="3051" width="40.28515625" style="68" customWidth="1"/>
    <col min="3052" max="3052" width="7.5703125" style="68" customWidth="1"/>
    <col min="3053" max="3053" width="4.28515625" style="68" customWidth="1"/>
    <col min="3054" max="3054" width="3" style="68" customWidth="1"/>
    <col min="3055" max="3055" width="5.140625" style="68" customWidth="1"/>
    <col min="3056" max="3056" width="1.140625" style="68" customWidth="1"/>
    <col min="3057" max="3057" width="3.42578125" style="68" customWidth="1"/>
    <col min="3058" max="3058" width="3" style="68" customWidth="1"/>
    <col min="3059" max="3059" width="4" style="68" customWidth="1"/>
    <col min="3060" max="3060" width="3.140625" style="68" customWidth="1"/>
    <col min="3061" max="3061" width="6.140625" style="68" customWidth="1"/>
    <col min="3062" max="3062" width="4.28515625" style="68" customWidth="1"/>
    <col min="3063" max="3063" width="1.7109375" style="68" customWidth="1"/>
    <col min="3064" max="3064" width="3.42578125" style="68" customWidth="1"/>
    <col min="3065" max="3065" width="2.7109375" style="68" customWidth="1"/>
    <col min="3066" max="3066" width="3.42578125" style="68" customWidth="1"/>
    <col min="3067" max="3067" width="3.140625" style="68" customWidth="1"/>
    <col min="3068" max="3068" width="5" style="68" customWidth="1"/>
    <col min="3069" max="3069" width="1.7109375" style="68" customWidth="1"/>
    <col min="3070" max="3070" width="4.85546875" style="68" customWidth="1"/>
    <col min="3071" max="3071" width="1.28515625" style="68" customWidth="1"/>
    <col min="3072" max="3072" width="5.28515625" style="68" customWidth="1"/>
    <col min="3073" max="3073" width="0.85546875" style="68" customWidth="1"/>
    <col min="3074" max="3074" width="3" style="68" customWidth="1"/>
    <col min="3075" max="3075" width="3.42578125" style="68" customWidth="1"/>
    <col min="3076" max="3076" width="10.85546875" style="68" customWidth="1"/>
    <col min="3077" max="3077" width="14" style="68" customWidth="1"/>
    <col min="3078" max="3078" width="17.140625" style="68" customWidth="1"/>
    <col min="3079" max="3079" width="15.5703125" style="68" customWidth="1"/>
    <col min="3080" max="3080" width="13.28515625" style="68" customWidth="1"/>
    <col min="3081" max="3081" width="12.28515625" style="68" customWidth="1"/>
    <col min="3082" max="3082" width="13.42578125" style="68" customWidth="1"/>
    <col min="3083" max="3083" width="51.140625" style="68" customWidth="1"/>
    <col min="3084" max="3084" width="59" style="68" customWidth="1"/>
    <col min="3085" max="3085" width="60.85546875" style="68" customWidth="1"/>
    <col min="3086" max="3086" width="42.42578125" style="68" customWidth="1"/>
    <col min="3087" max="3087" width="15.42578125" style="68" customWidth="1"/>
    <col min="3088" max="3088" width="19" style="68" customWidth="1"/>
    <col min="3089" max="3305" width="11.42578125" style="68"/>
    <col min="3306" max="3306" width="2.42578125" style="68" customWidth="1"/>
    <col min="3307" max="3307" width="40.28515625" style="68" customWidth="1"/>
    <col min="3308" max="3308" width="7.5703125" style="68" customWidth="1"/>
    <col min="3309" max="3309" width="4.28515625" style="68" customWidth="1"/>
    <col min="3310" max="3310" width="3" style="68" customWidth="1"/>
    <col min="3311" max="3311" width="5.140625" style="68" customWidth="1"/>
    <col min="3312" max="3312" width="1.140625" style="68" customWidth="1"/>
    <col min="3313" max="3313" width="3.42578125" style="68" customWidth="1"/>
    <col min="3314" max="3314" width="3" style="68" customWidth="1"/>
    <col min="3315" max="3315" width="4" style="68" customWidth="1"/>
    <col min="3316" max="3316" width="3.140625" style="68" customWidth="1"/>
    <col min="3317" max="3317" width="6.140625" style="68" customWidth="1"/>
    <col min="3318" max="3318" width="4.28515625" style="68" customWidth="1"/>
    <col min="3319" max="3319" width="1.7109375" style="68" customWidth="1"/>
    <col min="3320" max="3320" width="3.42578125" style="68" customWidth="1"/>
    <col min="3321" max="3321" width="2.7109375" style="68" customWidth="1"/>
    <col min="3322" max="3322" width="3.42578125" style="68" customWidth="1"/>
    <col min="3323" max="3323" width="3.140625" style="68" customWidth="1"/>
    <col min="3324" max="3324" width="5" style="68" customWidth="1"/>
    <col min="3325" max="3325" width="1.7109375" style="68" customWidth="1"/>
    <col min="3326" max="3326" width="4.85546875" style="68" customWidth="1"/>
    <col min="3327" max="3327" width="1.28515625" style="68" customWidth="1"/>
    <col min="3328" max="3328" width="5.28515625" style="68" customWidth="1"/>
    <col min="3329" max="3329" width="0.85546875" style="68" customWidth="1"/>
    <col min="3330" max="3330" width="3" style="68" customWidth="1"/>
    <col min="3331" max="3331" width="3.42578125" style="68" customWidth="1"/>
    <col min="3332" max="3332" width="10.85546875" style="68" customWidth="1"/>
    <col min="3333" max="3333" width="14" style="68" customWidth="1"/>
    <col min="3334" max="3334" width="17.140625" style="68" customWidth="1"/>
    <col min="3335" max="3335" width="15.5703125" style="68" customWidth="1"/>
    <col min="3336" max="3336" width="13.28515625" style="68" customWidth="1"/>
    <col min="3337" max="3337" width="12.28515625" style="68" customWidth="1"/>
    <col min="3338" max="3338" width="13.42578125" style="68" customWidth="1"/>
    <col min="3339" max="3339" width="51.140625" style="68" customWidth="1"/>
    <col min="3340" max="3340" width="59" style="68" customWidth="1"/>
    <col min="3341" max="3341" width="60.85546875" style="68" customWidth="1"/>
    <col min="3342" max="3342" width="42.42578125" style="68" customWidth="1"/>
    <col min="3343" max="3343" width="15.42578125" style="68" customWidth="1"/>
    <col min="3344" max="3344" width="19" style="68" customWidth="1"/>
    <col min="3345" max="3561" width="11.42578125" style="68"/>
    <col min="3562" max="3562" width="2.42578125" style="68" customWidth="1"/>
    <col min="3563" max="3563" width="40.28515625" style="68" customWidth="1"/>
    <col min="3564" max="3564" width="7.5703125" style="68" customWidth="1"/>
    <col min="3565" max="3565" width="4.28515625" style="68" customWidth="1"/>
    <col min="3566" max="3566" width="3" style="68" customWidth="1"/>
    <col min="3567" max="3567" width="5.140625" style="68" customWidth="1"/>
    <col min="3568" max="3568" width="1.140625" style="68" customWidth="1"/>
    <col min="3569" max="3569" width="3.42578125" style="68" customWidth="1"/>
    <col min="3570" max="3570" width="3" style="68" customWidth="1"/>
    <col min="3571" max="3571" width="4" style="68" customWidth="1"/>
    <col min="3572" max="3572" width="3.140625" style="68" customWidth="1"/>
    <col min="3573" max="3573" width="6.140625" style="68" customWidth="1"/>
    <col min="3574" max="3574" width="4.28515625" style="68" customWidth="1"/>
    <col min="3575" max="3575" width="1.7109375" style="68" customWidth="1"/>
    <col min="3576" max="3576" width="3.42578125" style="68" customWidth="1"/>
    <col min="3577" max="3577" width="2.7109375" style="68" customWidth="1"/>
    <col min="3578" max="3578" width="3.42578125" style="68" customWidth="1"/>
    <col min="3579" max="3579" width="3.140625" style="68" customWidth="1"/>
    <col min="3580" max="3580" width="5" style="68" customWidth="1"/>
    <col min="3581" max="3581" width="1.7109375" style="68" customWidth="1"/>
    <col min="3582" max="3582" width="4.85546875" style="68" customWidth="1"/>
    <col min="3583" max="3583" width="1.28515625" style="68" customWidth="1"/>
    <col min="3584" max="3584" width="5.28515625" style="68" customWidth="1"/>
    <col min="3585" max="3585" width="0.85546875" style="68" customWidth="1"/>
    <col min="3586" max="3586" width="3" style="68" customWidth="1"/>
    <col min="3587" max="3587" width="3.42578125" style="68" customWidth="1"/>
    <col min="3588" max="3588" width="10.85546875" style="68" customWidth="1"/>
    <col min="3589" max="3589" width="14" style="68" customWidth="1"/>
    <col min="3590" max="3590" width="17.140625" style="68" customWidth="1"/>
    <col min="3591" max="3591" width="15.5703125" style="68" customWidth="1"/>
    <col min="3592" max="3592" width="13.28515625" style="68" customWidth="1"/>
    <col min="3593" max="3593" width="12.28515625" style="68" customWidth="1"/>
    <col min="3594" max="3594" width="13.42578125" style="68" customWidth="1"/>
    <col min="3595" max="3595" width="51.140625" style="68" customWidth="1"/>
    <col min="3596" max="3596" width="59" style="68" customWidth="1"/>
    <col min="3597" max="3597" width="60.85546875" style="68" customWidth="1"/>
    <col min="3598" max="3598" width="42.42578125" style="68" customWidth="1"/>
    <col min="3599" max="3599" width="15.42578125" style="68" customWidth="1"/>
    <col min="3600" max="3600" width="19" style="68" customWidth="1"/>
    <col min="3601" max="3817" width="11.42578125" style="68"/>
    <col min="3818" max="3818" width="2.42578125" style="68" customWidth="1"/>
    <col min="3819" max="3819" width="40.28515625" style="68" customWidth="1"/>
    <col min="3820" max="3820" width="7.5703125" style="68" customWidth="1"/>
    <col min="3821" max="3821" width="4.28515625" style="68" customWidth="1"/>
    <col min="3822" max="3822" width="3" style="68" customWidth="1"/>
    <col min="3823" max="3823" width="5.140625" style="68" customWidth="1"/>
    <col min="3824" max="3824" width="1.140625" style="68" customWidth="1"/>
    <col min="3825" max="3825" width="3.42578125" style="68" customWidth="1"/>
    <col min="3826" max="3826" width="3" style="68" customWidth="1"/>
    <col min="3827" max="3827" width="4" style="68" customWidth="1"/>
    <col min="3828" max="3828" width="3.140625" style="68" customWidth="1"/>
    <col min="3829" max="3829" width="6.140625" style="68" customWidth="1"/>
    <col min="3830" max="3830" width="4.28515625" style="68" customWidth="1"/>
    <col min="3831" max="3831" width="1.7109375" style="68" customWidth="1"/>
    <col min="3832" max="3832" width="3.42578125" style="68" customWidth="1"/>
    <col min="3833" max="3833" width="2.7109375" style="68" customWidth="1"/>
    <col min="3834" max="3834" width="3.42578125" style="68" customWidth="1"/>
    <col min="3835" max="3835" width="3.140625" style="68" customWidth="1"/>
    <col min="3836" max="3836" width="5" style="68" customWidth="1"/>
    <col min="3837" max="3837" width="1.7109375" style="68" customWidth="1"/>
    <col min="3838" max="3838" width="4.85546875" style="68" customWidth="1"/>
    <col min="3839" max="3839" width="1.28515625" style="68" customWidth="1"/>
    <col min="3840" max="3840" width="5.28515625" style="68" customWidth="1"/>
    <col min="3841" max="3841" width="0.85546875" style="68" customWidth="1"/>
    <col min="3842" max="3842" width="3" style="68" customWidth="1"/>
    <col min="3843" max="3843" width="3.42578125" style="68" customWidth="1"/>
    <col min="3844" max="3844" width="10.85546875" style="68" customWidth="1"/>
    <col min="3845" max="3845" width="14" style="68" customWidth="1"/>
    <col min="3846" max="3846" width="17.140625" style="68" customWidth="1"/>
    <col min="3847" max="3847" width="15.5703125" style="68" customWidth="1"/>
    <col min="3848" max="3848" width="13.28515625" style="68" customWidth="1"/>
    <col min="3849" max="3849" width="12.28515625" style="68" customWidth="1"/>
    <col min="3850" max="3850" width="13.42578125" style="68" customWidth="1"/>
    <col min="3851" max="3851" width="51.140625" style="68" customWidth="1"/>
    <col min="3852" max="3852" width="59" style="68" customWidth="1"/>
    <col min="3853" max="3853" width="60.85546875" style="68" customWidth="1"/>
    <col min="3854" max="3854" width="42.42578125" style="68" customWidth="1"/>
    <col min="3855" max="3855" width="15.42578125" style="68" customWidth="1"/>
    <col min="3856" max="3856" width="19" style="68" customWidth="1"/>
    <col min="3857" max="4073" width="11.42578125" style="68"/>
    <col min="4074" max="4074" width="2.42578125" style="68" customWidth="1"/>
    <col min="4075" max="4075" width="40.28515625" style="68" customWidth="1"/>
    <col min="4076" max="4076" width="7.5703125" style="68" customWidth="1"/>
    <col min="4077" max="4077" width="4.28515625" style="68" customWidth="1"/>
    <col min="4078" max="4078" width="3" style="68" customWidth="1"/>
    <col min="4079" max="4079" width="5.140625" style="68" customWidth="1"/>
    <col min="4080" max="4080" width="1.140625" style="68" customWidth="1"/>
    <col min="4081" max="4081" width="3.42578125" style="68" customWidth="1"/>
    <col min="4082" max="4082" width="3" style="68" customWidth="1"/>
    <col min="4083" max="4083" width="4" style="68" customWidth="1"/>
    <col min="4084" max="4084" width="3.140625" style="68" customWidth="1"/>
    <col min="4085" max="4085" width="6.140625" style="68" customWidth="1"/>
    <col min="4086" max="4086" width="4.28515625" style="68" customWidth="1"/>
    <col min="4087" max="4087" width="1.7109375" style="68" customWidth="1"/>
    <col min="4088" max="4088" width="3.42578125" style="68" customWidth="1"/>
    <col min="4089" max="4089" width="2.7109375" style="68" customWidth="1"/>
    <col min="4090" max="4090" width="3.42578125" style="68" customWidth="1"/>
    <col min="4091" max="4091" width="3.140625" style="68" customWidth="1"/>
    <col min="4092" max="4092" width="5" style="68" customWidth="1"/>
    <col min="4093" max="4093" width="1.7109375" style="68" customWidth="1"/>
    <col min="4094" max="4094" width="4.85546875" style="68" customWidth="1"/>
    <col min="4095" max="4095" width="1.28515625" style="68" customWidth="1"/>
    <col min="4096" max="4096" width="5.28515625" style="68" customWidth="1"/>
    <col min="4097" max="4097" width="0.85546875" style="68" customWidth="1"/>
    <col min="4098" max="4098" width="3" style="68" customWidth="1"/>
    <col min="4099" max="4099" width="3.42578125" style="68" customWidth="1"/>
    <col min="4100" max="4100" width="10.85546875" style="68" customWidth="1"/>
    <col min="4101" max="4101" width="14" style="68" customWidth="1"/>
    <col min="4102" max="4102" width="17.140625" style="68" customWidth="1"/>
    <col min="4103" max="4103" width="15.5703125" style="68" customWidth="1"/>
    <col min="4104" max="4104" width="13.28515625" style="68" customWidth="1"/>
    <col min="4105" max="4105" width="12.28515625" style="68" customWidth="1"/>
    <col min="4106" max="4106" width="13.42578125" style="68" customWidth="1"/>
    <col min="4107" max="4107" width="51.140625" style="68" customWidth="1"/>
    <col min="4108" max="4108" width="59" style="68" customWidth="1"/>
    <col min="4109" max="4109" width="60.85546875" style="68" customWidth="1"/>
    <col min="4110" max="4110" width="42.42578125" style="68" customWidth="1"/>
    <col min="4111" max="4111" width="15.42578125" style="68" customWidth="1"/>
    <col min="4112" max="4112" width="19" style="68" customWidth="1"/>
    <col min="4113" max="4329" width="11.42578125" style="68"/>
    <col min="4330" max="4330" width="2.42578125" style="68" customWidth="1"/>
    <col min="4331" max="4331" width="40.28515625" style="68" customWidth="1"/>
    <col min="4332" max="4332" width="7.5703125" style="68" customWidth="1"/>
    <col min="4333" max="4333" width="4.28515625" style="68" customWidth="1"/>
    <col min="4334" max="4334" width="3" style="68" customWidth="1"/>
    <col min="4335" max="4335" width="5.140625" style="68" customWidth="1"/>
    <col min="4336" max="4336" width="1.140625" style="68" customWidth="1"/>
    <col min="4337" max="4337" width="3.42578125" style="68" customWidth="1"/>
    <col min="4338" max="4338" width="3" style="68" customWidth="1"/>
    <col min="4339" max="4339" width="4" style="68" customWidth="1"/>
    <col min="4340" max="4340" width="3.140625" style="68" customWidth="1"/>
    <col min="4341" max="4341" width="6.140625" style="68" customWidth="1"/>
    <col min="4342" max="4342" width="4.28515625" style="68" customWidth="1"/>
    <col min="4343" max="4343" width="1.7109375" style="68" customWidth="1"/>
    <col min="4344" max="4344" width="3.42578125" style="68" customWidth="1"/>
    <col min="4345" max="4345" width="2.7109375" style="68" customWidth="1"/>
    <col min="4346" max="4346" width="3.42578125" style="68" customWidth="1"/>
    <col min="4347" max="4347" width="3.140625" style="68" customWidth="1"/>
    <col min="4348" max="4348" width="5" style="68" customWidth="1"/>
    <col min="4349" max="4349" width="1.7109375" style="68" customWidth="1"/>
    <col min="4350" max="4350" width="4.85546875" style="68" customWidth="1"/>
    <col min="4351" max="4351" width="1.28515625" style="68" customWidth="1"/>
    <col min="4352" max="4352" width="5.28515625" style="68" customWidth="1"/>
    <col min="4353" max="4353" width="0.85546875" style="68" customWidth="1"/>
    <col min="4354" max="4354" width="3" style="68" customWidth="1"/>
    <col min="4355" max="4355" width="3.42578125" style="68" customWidth="1"/>
    <col min="4356" max="4356" width="10.85546875" style="68" customWidth="1"/>
    <col min="4357" max="4357" width="14" style="68" customWidth="1"/>
    <col min="4358" max="4358" width="17.140625" style="68" customWidth="1"/>
    <col min="4359" max="4359" width="15.5703125" style="68" customWidth="1"/>
    <col min="4360" max="4360" width="13.28515625" style="68" customWidth="1"/>
    <col min="4361" max="4361" width="12.28515625" style="68" customWidth="1"/>
    <col min="4362" max="4362" width="13.42578125" style="68" customWidth="1"/>
    <col min="4363" max="4363" width="51.140625" style="68" customWidth="1"/>
    <col min="4364" max="4364" width="59" style="68" customWidth="1"/>
    <col min="4365" max="4365" width="60.85546875" style="68" customWidth="1"/>
    <col min="4366" max="4366" width="42.42578125" style="68" customWidth="1"/>
    <col min="4367" max="4367" width="15.42578125" style="68" customWidth="1"/>
    <col min="4368" max="4368" width="19" style="68" customWidth="1"/>
    <col min="4369" max="4585" width="11.42578125" style="68"/>
    <col min="4586" max="4586" width="2.42578125" style="68" customWidth="1"/>
    <col min="4587" max="4587" width="40.28515625" style="68" customWidth="1"/>
    <col min="4588" max="4588" width="7.5703125" style="68" customWidth="1"/>
    <col min="4589" max="4589" width="4.28515625" style="68" customWidth="1"/>
    <col min="4590" max="4590" width="3" style="68" customWidth="1"/>
    <col min="4591" max="4591" width="5.140625" style="68" customWidth="1"/>
    <col min="4592" max="4592" width="1.140625" style="68" customWidth="1"/>
    <col min="4593" max="4593" width="3.42578125" style="68" customWidth="1"/>
    <col min="4594" max="4594" width="3" style="68" customWidth="1"/>
    <col min="4595" max="4595" width="4" style="68" customWidth="1"/>
    <col min="4596" max="4596" width="3.140625" style="68" customWidth="1"/>
    <col min="4597" max="4597" width="6.140625" style="68" customWidth="1"/>
    <col min="4598" max="4598" width="4.28515625" style="68" customWidth="1"/>
    <col min="4599" max="4599" width="1.7109375" style="68" customWidth="1"/>
    <col min="4600" max="4600" width="3.42578125" style="68" customWidth="1"/>
    <col min="4601" max="4601" width="2.7109375" style="68" customWidth="1"/>
    <col min="4602" max="4602" width="3.42578125" style="68" customWidth="1"/>
    <col min="4603" max="4603" width="3.140625" style="68" customWidth="1"/>
    <col min="4604" max="4604" width="5" style="68" customWidth="1"/>
    <col min="4605" max="4605" width="1.7109375" style="68" customWidth="1"/>
    <col min="4606" max="4606" width="4.85546875" style="68" customWidth="1"/>
    <col min="4607" max="4607" width="1.28515625" style="68" customWidth="1"/>
    <col min="4608" max="4608" width="5.28515625" style="68" customWidth="1"/>
    <col min="4609" max="4609" width="0.85546875" style="68" customWidth="1"/>
    <col min="4610" max="4610" width="3" style="68" customWidth="1"/>
    <col min="4611" max="4611" width="3.42578125" style="68" customWidth="1"/>
    <col min="4612" max="4612" width="10.85546875" style="68" customWidth="1"/>
    <col min="4613" max="4613" width="14" style="68" customWidth="1"/>
    <col min="4614" max="4614" width="17.140625" style="68" customWidth="1"/>
    <col min="4615" max="4615" width="15.5703125" style="68" customWidth="1"/>
    <col min="4616" max="4616" width="13.28515625" style="68" customWidth="1"/>
    <col min="4617" max="4617" width="12.28515625" style="68" customWidth="1"/>
    <col min="4618" max="4618" width="13.42578125" style="68" customWidth="1"/>
    <col min="4619" max="4619" width="51.140625" style="68" customWidth="1"/>
    <col min="4620" max="4620" width="59" style="68" customWidth="1"/>
    <col min="4621" max="4621" width="60.85546875" style="68" customWidth="1"/>
    <col min="4622" max="4622" width="42.42578125" style="68" customWidth="1"/>
    <col min="4623" max="4623" width="15.42578125" style="68" customWidth="1"/>
    <col min="4624" max="4624" width="19" style="68" customWidth="1"/>
    <col min="4625" max="4841" width="11.42578125" style="68"/>
    <col min="4842" max="4842" width="2.42578125" style="68" customWidth="1"/>
    <col min="4843" max="4843" width="40.28515625" style="68" customWidth="1"/>
    <col min="4844" max="4844" width="7.5703125" style="68" customWidth="1"/>
    <col min="4845" max="4845" width="4.28515625" style="68" customWidth="1"/>
    <col min="4846" max="4846" width="3" style="68" customWidth="1"/>
    <col min="4847" max="4847" width="5.140625" style="68" customWidth="1"/>
    <col min="4848" max="4848" width="1.140625" style="68" customWidth="1"/>
    <col min="4849" max="4849" width="3.42578125" style="68" customWidth="1"/>
    <col min="4850" max="4850" width="3" style="68" customWidth="1"/>
    <col min="4851" max="4851" width="4" style="68" customWidth="1"/>
    <col min="4852" max="4852" width="3.140625" style="68" customWidth="1"/>
    <col min="4853" max="4853" width="6.140625" style="68" customWidth="1"/>
    <col min="4854" max="4854" width="4.28515625" style="68" customWidth="1"/>
    <col min="4855" max="4855" width="1.7109375" style="68" customWidth="1"/>
    <col min="4856" max="4856" width="3.42578125" style="68" customWidth="1"/>
    <col min="4857" max="4857" width="2.7109375" style="68" customWidth="1"/>
    <col min="4858" max="4858" width="3.42578125" style="68" customWidth="1"/>
    <col min="4859" max="4859" width="3.140625" style="68" customWidth="1"/>
    <col min="4860" max="4860" width="5" style="68" customWidth="1"/>
    <col min="4861" max="4861" width="1.7109375" style="68" customWidth="1"/>
    <col min="4862" max="4862" width="4.85546875" style="68" customWidth="1"/>
    <col min="4863" max="4863" width="1.28515625" style="68" customWidth="1"/>
    <col min="4864" max="4864" width="5.28515625" style="68" customWidth="1"/>
    <col min="4865" max="4865" width="0.85546875" style="68" customWidth="1"/>
    <col min="4866" max="4866" width="3" style="68" customWidth="1"/>
    <col min="4867" max="4867" width="3.42578125" style="68" customWidth="1"/>
    <col min="4868" max="4868" width="10.85546875" style="68" customWidth="1"/>
    <col min="4869" max="4869" width="14" style="68" customWidth="1"/>
    <col min="4870" max="4870" width="17.140625" style="68" customWidth="1"/>
    <col min="4871" max="4871" width="15.5703125" style="68" customWidth="1"/>
    <col min="4872" max="4872" width="13.28515625" style="68" customWidth="1"/>
    <col min="4873" max="4873" width="12.28515625" style="68" customWidth="1"/>
    <col min="4874" max="4874" width="13.42578125" style="68" customWidth="1"/>
    <col min="4875" max="4875" width="51.140625" style="68" customWidth="1"/>
    <col min="4876" max="4876" width="59" style="68" customWidth="1"/>
    <col min="4877" max="4877" width="60.85546875" style="68" customWidth="1"/>
    <col min="4878" max="4878" width="42.42578125" style="68" customWidth="1"/>
    <col min="4879" max="4879" width="15.42578125" style="68" customWidth="1"/>
    <col min="4880" max="4880" width="19" style="68" customWidth="1"/>
    <col min="4881" max="5097" width="11.42578125" style="68"/>
    <col min="5098" max="5098" width="2.42578125" style="68" customWidth="1"/>
    <col min="5099" max="5099" width="40.28515625" style="68" customWidth="1"/>
    <col min="5100" max="5100" width="7.5703125" style="68" customWidth="1"/>
    <col min="5101" max="5101" width="4.28515625" style="68" customWidth="1"/>
    <col min="5102" max="5102" width="3" style="68" customWidth="1"/>
    <col min="5103" max="5103" width="5.140625" style="68" customWidth="1"/>
    <col min="5104" max="5104" width="1.140625" style="68" customWidth="1"/>
    <col min="5105" max="5105" width="3.42578125" style="68" customWidth="1"/>
    <col min="5106" max="5106" width="3" style="68" customWidth="1"/>
    <col min="5107" max="5107" width="4" style="68" customWidth="1"/>
    <col min="5108" max="5108" width="3.140625" style="68" customWidth="1"/>
    <col min="5109" max="5109" width="6.140625" style="68" customWidth="1"/>
    <col min="5110" max="5110" width="4.28515625" style="68" customWidth="1"/>
    <col min="5111" max="5111" width="1.7109375" style="68" customWidth="1"/>
    <col min="5112" max="5112" width="3.42578125" style="68" customWidth="1"/>
    <col min="5113" max="5113" width="2.7109375" style="68" customWidth="1"/>
    <col min="5114" max="5114" width="3.42578125" style="68" customWidth="1"/>
    <col min="5115" max="5115" width="3.140625" style="68" customWidth="1"/>
    <col min="5116" max="5116" width="5" style="68" customWidth="1"/>
    <col min="5117" max="5117" width="1.7109375" style="68" customWidth="1"/>
    <col min="5118" max="5118" width="4.85546875" style="68" customWidth="1"/>
    <col min="5119" max="5119" width="1.28515625" style="68" customWidth="1"/>
    <col min="5120" max="5120" width="5.28515625" style="68" customWidth="1"/>
    <col min="5121" max="5121" width="0.85546875" style="68" customWidth="1"/>
    <col min="5122" max="5122" width="3" style="68" customWidth="1"/>
    <col min="5123" max="5123" width="3.42578125" style="68" customWidth="1"/>
    <col min="5124" max="5124" width="10.85546875" style="68" customWidth="1"/>
    <col min="5125" max="5125" width="14" style="68" customWidth="1"/>
    <col min="5126" max="5126" width="17.140625" style="68" customWidth="1"/>
    <col min="5127" max="5127" width="15.5703125" style="68" customWidth="1"/>
    <col min="5128" max="5128" width="13.28515625" style="68" customWidth="1"/>
    <col min="5129" max="5129" width="12.28515625" style="68" customWidth="1"/>
    <col min="5130" max="5130" width="13.42578125" style="68" customWidth="1"/>
    <col min="5131" max="5131" width="51.140625" style="68" customWidth="1"/>
    <col min="5132" max="5132" width="59" style="68" customWidth="1"/>
    <col min="5133" max="5133" width="60.85546875" style="68" customWidth="1"/>
    <col min="5134" max="5134" width="42.42578125" style="68" customWidth="1"/>
    <col min="5135" max="5135" width="15.42578125" style="68" customWidth="1"/>
    <col min="5136" max="5136" width="19" style="68" customWidth="1"/>
    <col min="5137" max="5353" width="11.42578125" style="68"/>
    <col min="5354" max="5354" width="2.42578125" style="68" customWidth="1"/>
    <col min="5355" max="5355" width="40.28515625" style="68" customWidth="1"/>
    <col min="5356" max="5356" width="7.5703125" style="68" customWidth="1"/>
    <col min="5357" max="5357" width="4.28515625" style="68" customWidth="1"/>
    <col min="5358" max="5358" width="3" style="68" customWidth="1"/>
    <col min="5359" max="5359" width="5.140625" style="68" customWidth="1"/>
    <col min="5360" max="5360" width="1.140625" style="68" customWidth="1"/>
    <col min="5361" max="5361" width="3.42578125" style="68" customWidth="1"/>
    <col min="5362" max="5362" width="3" style="68" customWidth="1"/>
    <col min="5363" max="5363" width="4" style="68" customWidth="1"/>
    <col min="5364" max="5364" width="3.140625" style="68" customWidth="1"/>
    <col min="5365" max="5365" width="6.140625" style="68" customWidth="1"/>
    <col min="5366" max="5366" width="4.28515625" style="68" customWidth="1"/>
    <col min="5367" max="5367" width="1.7109375" style="68" customWidth="1"/>
    <col min="5368" max="5368" width="3.42578125" style="68" customWidth="1"/>
    <col min="5369" max="5369" width="2.7109375" style="68" customWidth="1"/>
    <col min="5370" max="5370" width="3.42578125" style="68" customWidth="1"/>
    <col min="5371" max="5371" width="3.140625" style="68" customWidth="1"/>
    <col min="5372" max="5372" width="5" style="68" customWidth="1"/>
    <col min="5373" max="5373" width="1.7109375" style="68" customWidth="1"/>
    <col min="5374" max="5374" width="4.85546875" style="68" customWidth="1"/>
    <col min="5375" max="5375" width="1.28515625" style="68" customWidth="1"/>
    <col min="5376" max="5376" width="5.28515625" style="68" customWidth="1"/>
    <col min="5377" max="5377" width="0.85546875" style="68" customWidth="1"/>
    <col min="5378" max="5378" width="3" style="68" customWidth="1"/>
    <col min="5379" max="5379" width="3.42578125" style="68" customWidth="1"/>
    <col min="5380" max="5380" width="10.85546875" style="68" customWidth="1"/>
    <col min="5381" max="5381" width="14" style="68" customWidth="1"/>
    <col min="5382" max="5382" width="17.140625" style="68" customWidth="1"/>
    <col min="5383" max="5383" width="15.5703125" style="68" customWidth="1"/>
    <col min="5384" max="5384" width="13.28515625" style="68" customWidth="1"/>
    <col min="5385" max="5385" width="12.28515625" style="68" customWidth="1"/>
    <col min="5386" max="5386" width="13.42578125" style="68" customWidth="1"/>
    <col min="5387" max="5387" width="51.140625" style="68" customWidth="1"/>
    <col min="5388" max="5388" width="59" style="68" customWidth="1"/>
    <col min="5389" max="5389" width="60.85546875" style="68" customWidth="1"/>
    <col min="5390" max="5390" width="42.42578125" style="68" customWidth="1"/>
    <col min="5391" max="5391" width="15.42578125" style="68" customWidth="1"/>
    <col min="5392" max="5392" width="19" style="68" customWidth="1"/>
    <col min="5393" max="5609" width="11.42578125" style="68"/>
    <col min="5610" max="5610" width="2.42578125" style="68" customWidth="1"/>
    <col min="5611" max="5611" width="40.28515625" style="68" customWidth="1"/>
    <col min="5612" max="5612" width="7.5703125" style="68" customWidth="1"/>
    <col min="5613" max="5613" width="4.28515625" style="68" customWidth="1"/>
    <col min="5614" max="5614" width="3" style="68" customWidth="1"/>
    <col min="5615" max="5615" width="5.140625" style="68" customWidth="1"/>
    <col min="5616" max="5616" width="1.140625" style="68" customWidth="1"/>
    <col min="5617" max="5617" width="3.42578125" style="68" customWidth="1"/>
    <col min="5618" max="5618" width="3" style="68" customWidth="1"/>
    <col min="5619" max="5619" width="4" style="68" customWidth="1"/>
    <col min="5620" max="5620" width="3.140625" style="68" customWidth="1"/>
    <col min="5621" max="5621" width="6.140625" style="68" customWidth="1"/>
    <col min="5622" max="5622" width="4.28515625" style="68" customWidth="1"/>
    <col min="5623" max="5623" width="1.7109375" style="68" customWidth="1"/>
    <col min="5624" max="5624" width="3.42578125" style="68" customWidth="1"/>
    <col min="5625" max="5625" width="2.7109375" style="68" customWidth="1"/>
    <col min="5626" max="5626" width="3.42578125" style="68" customWidth="1"/>
    <col min="5627" max="5627" width="3.140625" style="68" customWidth="1"/>
    <col min="5628" max="5628" width="5" style="68" customWidth="1"/>
    <col min="5629" max="5629" width="1.7109375" style="68" customWidth="1"/>
    <col min="5630" max="5630" width="4.85546875" style="68" customWidth="1"/>
    <col min="5631" max="5631" width="1.28515625" style="68" customWidth="1"/>
    <col min="5632" max="5632" width="5.28515625" style="68" customWidth="1"/>
    <col min="5633" max="5633" width="0.85546875" style="68" customWidth="1"/>
    <col min="5634" max="5634" width="3" style="68" customWidth="1"/>
    <col min="5635" max="5635" width="3.42578125" style="68" customWidth="1"/>
    <col min="5636" max="5636" width="10.85546875" style="68" customWidth="1"/>
    <col min="5637" max="5637" width="14" style="68" customWidth="1"/>
    <col min="5638" max="5638" width="17.140625" style="68" customWidth="1"/>
    <col min="5639" max="5639" width="15.5703125" style="68" customWidth="1"/>
    <col min="5640" max="5640" width="13.28515625" style="68" customWidth="1"/>
    <col min="5641" max="5641" width="12.28515625" style="68" customWidth="1"/>
    <col min="5642" max="5642" width="13.42578125" style="68" customWidth="1"/>
    <col min="5643" max="5643" width="51.140625" style="68" customWidth="1"/>
    <col min="5644" max="5644" width="59" style="68" customWidth="1"/>
    <col min="5645" max="5645" width="60.85546875" style="68" customWidth="1"/>
    <col min="5646" max="5646" width="42.42578125" style="68" customWidth="1"/>
    <col min="5647" max="5647" width="15.42578125" style="68" customWidth="1"/>
    <col min="5648" max="5648" width="19" style="68" customWidth="1"/>
    <col min="5649" max="5865" width="11.42578125" style="68"/>
    <col min="5866" max="5866" width="2.42578125" style="68" customWidth="1"/>
    <col min="5867" max="5867" width="40.28515625" style="68" customWidth="1"/>
    <col min="5868" max="5868" width="7.5703125" style="68" customWidth="1"/>
    <col min="5869" max="5869" width="4.28515625" style="68" customWidth="1"/>
    <col min="5870" max="5870" width="3" style="68" customWidth="1"/>
    <col min="5871" max="5871" width="5.140625" style="68" customWidth="1"/>
    <col min="5872" max="5872" width="1.140625" style="68" customWidth="1"/>
    <col min="5873" max="5873" width="3.42578125" style="68" customWidth="1"/>
    <col min="5874" max="5874" width="3" style="68" customWidth="1"/>
    <col min="5875" max="5875" width="4" style="68" customWidth="1"/>
    <col min="5876" max="5876" width="3.140625" style="68" customWidth="1"/>
    <col min="5877" max="5877" width="6.140625" style="68" customWidth="1"/>
    <col min="5878" max="5878" width="4.28515625" style="68" customWidth="1"/>
    <col min="5879" max="5879" width="1.7109375" style="68" customWidth="1"/>
    <col min="5880" max="5880" width="3.42578125" style="68" customWidth="1"/>
    <col min="5881" max="5881" width="2.7109375" style="68" customWidth="1"/>
    <col min="5882" max="5882" width="3.42578125" style="68" customWidth="1"/>
    <col min="5883" max="5883" width="3.140625" style="68" customWidth="1"/>
    <col min="5884" max="5884" width="5" style="68" customWidth="1"/>
    <col min="5885" max="5885" width="1.7109375" style="68" customWidth="1"/>
    <col min="5886" max="5886" width="4.85546875" style="68" customWidth="1"/>
    <col min="5887" max="5887" width="1.28515625" style="68" customWidth="1"/>
    <col min="5888" max="5888" width="5.28515625" style="68" customWidth="1"/>
    <col min="5889" max="5889" width="0.85546875" style="68" customWidth="1"/>
    <col min="5890" max="5890" width="3" style="68" customWidth="1"/>
    <col min="5891" max="5891" width="3.42578125" style="68" customWidth="1"/>
    <col min="5892" max="5892" width="10.85546875" style="68" customWidth="1"/>
    <col min="5893" max="5893" width="14" style="68" customWidth="1"/>
    <col min="5894" max="5894" width="17.140625" style="68" customWidth="1"/>
    <col min="5895" max="5895" width="15.5703125" style="68" customWidth="1"/>
    <col min="5896" max="5896" width="13.28515625" style="68" customWidth="1"/>
    <col min="5897" max="5897" width="12.28515625" style="68" customWidth="1"/>
    <col min="5898" max="5898" width="13.42578125" style="68" customWidth="1"/>
    <col min="5899" max="5899" width="51.140625" style="68" customWidth="1"/>
    <col min="5900" max="5900" width="59" style="68" customWidth="1"/>
    <col min="5901" max="5901" width="60.85546875" style="68" customWidth="1"/>
    <col min="5902" max="5902" width="42.42578125" style="68" customWidth="1"/>
    <col min="5903" max="5903" width="15.42578125" style="68" customWidth="1"/>
    <col min="5904" max="5904" width="19" style="68" customWidth="1"/>
    <col min="5905" max="6121" width="11.42578125" style="68"/>
    <col min="6122" max="6122" width="2.42578125" style="68" customWidth="1"/>
    <col min="6123" max="6123" width="40.28515625" style="68" customWidth="1"/>
    <col min="6124" max="6124" width="7.5703125" style="68" customWidth="1"/>
    <col min="6125" max="6125" width="4.28515625" style="68" customWidth="1"/>
    <col min="6126" max="6126" width="3" style="68" customWidth="1"/>
    <col min="6127" max="6127" width="5.140625" style="68" customWidth="1"/>
    <col min="6128" max="6128" width="1.140625" style="68" customWidth="1"/>
    <col min="6129" max="6129" width="3.42578125" style="68" customWidth="1"/>
    <col min="6130" max="6130" width="3" style="68" customWidth="1"/>
    <col min="6131" max="6131" width="4" style="68" customWidth="1"/>
    <col min="6132" max="6132" width="3.140625" style="68" customWidth="1"/>
    <col min="6133" max="6133" width="6.140625" style="68" customWidth="1"/>
    <col min="6134" max="6134" width="4.28515625" style="68" customWidth="1"/>
    <col min="6135" max="6135" width="1.7109375" style="68" customWidth="1"/>
    <col min="6136" max="6136" width="3.42578125" style="68" customWidth="1"/>
    <col min="6137" max="6137" width="2.7109375" style="68" customWidth="1"/>
    <col min="6138" max="6138" width="3.42578125" style="68" customWidth="1"/>
    <col min="6139" max="6139" width="3.140625" style="68" customWidth="1"/>
    <col min="6140" max="6140" width="5" style="68" customWidth="1"/>
    <col min="6141" max="6141" width="1.7109375" style="68" customWidth="1"/>
    <col min="6142" max="6142" width="4.85546875" style="68" customWidth="1"/>
    <col min="6143" max="6143" width="1.28515625" style="68" customWidth="1"/>
    <col min="6144" max="6144" width="5.28515625" style="68" customWidth="1"/>
    <col min="6145" max="6145" width="0.85546875" style="68" customWidth="1"/>
    <col min="6146" max="6146" width="3" style="68" customWidth="1"/>
    <col min="6147" max="6147" width="3.42578125" style="68" customWidth="1"/>
    <col min="6148" max="6148" width="10.85546875" style="68" customWidth="1"/>
    <col min="6149" max="6149" width="14" style="68" customWidth="1"/>
    <col min="6150" max="6150" width="17.140625" style="68" customWidth="1"/>
    <col min="6151" max="6151" width="15.5703125" style="68" customWidth="1"/>
    <col min="6152" max="6152" width="13.28515625" style="68" customWidth="1"/>
    <col min="6153" max="6153" width="12.28515625" style="68" customWidth="1"/>
    <col min="6154" max="6154" width="13.42578125" style="68" customWidth="1"/>
    <col min="6155" max="6155" width="51.140625" style="68" customWidth="1"/>
    <col min="6156" max="6156" width="59" style="68" customWidth="1"/>
    <col min="6157" max="6157" width="60.85546875" style="68" customWidth="1"/>
    <col min="6158" max="6158" width="42.42578125" style="68" customWidth="1"/>
    <col min="6159" max="6159" width="15.42578125" style="68" customWidth="1"/>
    <col min="6160" max="6160" width="19" style="68" customWidth="1"/>
    <col min="6161" max="6377" width="11.42578125" style="68"/>
    <col min="6378" max="6378" width="2.42578125" style="68" customWidth="1"/>
    <col min="6379" max="6379" width="40.28515625" style="68" customWidth="1"/>
    <col min="6380" max="6380" width="7.5703125" style="68" customWidth="1"/>
    <col min="6381" max="6381" width="4.28515625" style="68" customWidth="1"/>
    <col min="6382" max="6382" width="3" style="68" customWidth="1"/>
    <col min="6383" max="6383" width="5.140625" style="68" customWidth="1"/>
    <col min="6384" max="6384" width="1.140625" style="68" customWidth="1"/>
    <col min="6385" max="6385" width="3.42578125" style="68" customWidth="1"/>
    <col min="6386" max="6386" width="3" style="68" customWidth="1"/>
    <col min="6387" max="6387" width="4" style="68" customWidth="1"/>
    <col min="6388" max="6388" width="3.140625" style="68" customWidth="1"/>
    <col min="6389" max="6389" width="6.140625" style="68" customWidth="1"/>
    <col min="6390" max="6390" width="4.28515625" style="68" customWidth="1"/>
    <col min="6391" max="6391" width="1.7109375" style="68" customWidth="1"/>
    <col min="6392" max="6392" width="3.42578125" style="68" customWidth="1"/>
    <col min="6393" max="6393" width="2.7109375" style="68" customWidth="1"/>
    <col min="6394" max="6394" width="3.42578125" style="68" customWidth="1"/>
    <col min="6395" max="6395" width="3.140625" style="68" customWidth="1"/>
    <col min="6396" max="6396" width="5" style="68" customWidth="1"/>
    <col min="6397" max="6397" width="1.7109375" style="68" customWidth="1"/>
    <col min="6398" max="6398" width="4.85546875" style="68" customWidth="1"/>
    <col min="6399" max="6399" width="1.28515625" style="68" customWidth="1"/>
    <col min="6400" max="6400" width="5.28515625" style="68" customWidth="1"/>
    <col min="6401" max="6401" width="0.85546875" style="68" customWidth="1"/>
    <col min="6402" max="6402" width="3" style="68" customWidth="1"/>
    <col min="6403" max="6403" width="3.42578125" style="68" customWidth="1"/>
    <col min="6404" max="6404" width="10.85546875" style="68" customWidth="1"/>
    <col min="6405" max="6405" width="14" style="68" customWidth="1"/>
    <col min="6406" max="6406" width="17.140625" style="68" customWidth="1"/>
    <col min="6407" max="6407" width="15.5703125" style="68" customWidth="1"/>
    <col min="6408" max="6408" width="13.28515625" style="68" customWidth="1"/>
    <col min="6409" max="6409" width="12.28515625" style="68" customWidth="1"/>
    <col min="6410" max="6410" width="13.42578125" style="68" customWidth="1"/>
    <col min="6411" max="6411" width="51.140625" style="68" customWidth="1"/>
    <col min="6412" max="6412" width="59" style="68" customWidth="1"/>
    <col min="6413" max="6413" width="60.85546875" style="68" customWidth="1"/>
    <col min="6414" max="6414" width="42.42578125" style="68" customWidth="1"/>
    <col min="6415" max="6415" width="15.42578125" style="68" customWidth="1"/>
    <col min="6416" max="6416" width="19" style="68" customWidth="1"/>
    <col min="6417" max="6633" width="11.42578125" style="68"/>
    <col min="6634" max="6634" width="2.42578125" style="68" customWidth="1"/>
    <col min="6635" max="6635" width="40.28515625" style="68" customWidth="1"/>
    <col min="6636" max="6636" width="7.5703125" style="68" customWidth="1"/>
    <col min="6637" max="6637" width="4.28515625" style="68" customWidth="1"/>
    <col min="6638" max="6638" width="3" style="68" customWidth="1"/>
    <col min="6639" max="6639" width="5.140625" style="68" customWidth="1"/>
    <col min="6640" max="6640" width="1.140625" style="68" customWidth="1"/>
    <col min="6641" max="6641" width="3.42578125" style="68" customWidth="1"/>
    <col min="6642" max="6642" width="3" style="68" customWidth="1"/>
    <col min="6643" max="6643" width="4" style="68" customWidth="1"/>
    <col min="6644" max="6644" width="3.140625" style="68" customWidth="1"/>
    <col min="6645" max="6645" width="6.140625" style="68" customWidth="1"/>
    <col min="6646" max="6646" width="4.28515625" style="68" customWidth="1"/>
    <col min="6647" max="6647" width="1.7109375" style="68" customWidth="1"/>
    <col min="6648" max="6648" width="3.42578125" style="68" customWidth="1"/>
    <col min="6649" max="6649" width="2.7109375" style="68" customWidth="1"/>
    <col min="6650" max="6650" width="3.42578125" style="68" customWidth="1"/>
    <col min="6651" max="6651" width="3.140625" style="68" customWidth="1"/>
    <col min="6652" max="6652" width="5" style="68" customWidth="1"/>
    <col min="6653" max="6653" width="1.7109375" style="68" customWidth="1"/>
    <col min="6654" max="6654" width="4.85546875" style="68" customWidth="1"/>
    <col min="6655" max="6655" width="1.28515625" style="68" customWidth="1"/>
    <col min="6656" max="6656" width="5.28515625" style="68" customWidth="1"/>
    <col min="6657" max="6657" width="0.85546875" style="68" customWidth="1"/>
    <col min="6658" max="6658" width="3" style="68" customWidth="1"/>
    <col min="6659" max="6659" width="3.42578125" style="68" customWidth="1"/>
    <col min="6660" max="6660" width="10.85546875" style="68" customWidth="1"/>
    <col min="6661" max="6661" width="14" style="68" customWidth="1"/>
    <col min="6662" max="6662" width="17.140625" style="68" customWidth="1"/>
    <col min="6663" max="6663" width="15.5703125" style="68" customWidth="1"/>
    <col min="6664" max="6664" width="13.28515625" style="68" customWidth="1"/>
    <col min="6665" max="6665" width="12.28515625" style="68" customWidth="1"/>
    <col min="6666" max="6666" width="13.42578125" style="68" customWidth="1"/>
    <col min="6667" max="6667" width="51.140625" style="68" customWidth="1"/>
    <col min="6668" max="6668" width="59" style="68" customWidth="1"/>
    <col min="6669" max="6669" width="60.85546875" style="68" customWidth="1"/>
    <col min="6670" max="6670" width="42.42578125" style="68" customWidth="1"/>
    <col min="6671" max="6671" width="15.42578125" style="68" customWidth="1"/>
    <col min="6672" max="6672" width="19" style="68" customWidth="1"/>
    <col min="6673" max="6889" width="11.42578125" style="68"/>
    <col min="6890" max="6890" width="2.42578125" style="68" customWidth="1"/>
    <col min="6891" max="6891" width="40.28515625" style="68" customWidth="1"/>
    <col min="6892" max="6892" width="7.5703125" style="68" customWidth="1"/>
    <col min="6893" max="6893" width="4.28515625" style="68" customWidth="1"/>
    <col min="6894" max="6894" width="3" style="68" customWidth="1"/>
    <col min="6895" max="6895" width="5.140625" style="68" customWidth="1"/>
    <col min="6896" max="6896" width="1.140625" style="68" customWidth="1"/>
    <col min="6897" max="6897" width="3.42578125" style="68" customWidth="1"/>
    <col min="6898" max="6898" width="3" style="68" customWidth="1"/>
    <col min="6899" max="6899" width="4" style="68" customWidth="1"/>
    <col min="6900" max="6900" width="3.140625" style="68" customWidth="1"/>
    <col min="6901" max="6901" width="6.140625" style="68" customWidth="1"/>
    <col min="6902" max="6902" width="4.28515625" style="68" customWidth="1"/>
    <col min="6903" max="6903" width="1.7109375" style="68" customWidth="1"/>
    <col min="6904" max="6904" width="3.42578125" style="68" customWidth="1"/>
    <col min="6905" max="6905" width="2.7109375" style="68" customWidth="1"/>
    <col min="6906" max="6906" width="3.42578125" style="68" customWidth="1"/>
    <col min="6907" max="6907" width="3.140625" style="68" customWidth="1"/>
    <col min="6908" max="6908" width="5" style="68" customWidth="1"/>
    <col min="6909" max="6909" width="1.7109375" style="68" customWidth="1"/>
    <col min="6910" max="6910" width="4.85546875" style="68" customWidth="1"/>
    <col min="6911" max="6911" width="1.28515625" style="68" customWidth="1"/>
    <col min="6912" max="6912" width="5.28515625" style="68" customWidth="1"/>
    <col min="6913" max="6913" width="0.85546875" style="68" customWidth="1"/>
    <col min="6914" max="6914" width="3" style="68" customWidth="1"/>
    <col min="6915" max="6915" width="3.42578125" style="68" customWidth="1"/>
    <col min="6916" max="6916" width="10.85546875" style="68" customWidth="1"/>
    <col min="6917" max="6917" width="14" style="68" customWidth="1"/>
    <col min="6918" max="6918" width="17.140625" style="68" customWidth="1"/>
    <col min="6919" max="6919" width="15.5703125" style="68" customWidth="1"/>
    <col min="6920" max="6920" width="13.28515625" style="68" customWidth="1"/>
    <col min="6921" max="6921" width="12.28515625" style="68" customWidth="1"/>
    <col min="6922" max="6922" width="13.42578125" style="68" customWidth="1"/>
    <col min="6923" max="6923" width="51.140625" style="68" customWidth="1"/>
    <col min="6924" max="6924" width="59" style="68" customWidth="1"/>
    <col min="6925" max="6925" width="60.85546875" style="68" customWidth="1"/>
    <col min="6926" max="6926" width="42.42578125" style="68" customWidth="1"/>
    <col min="6927" max="6927" width="15.42578125" style="68" customWidth="1"/>
    <col min="6928" max="6928" width="19" style="68" customWidth="1"/>
    <col min="6929" max="7145" width="11.42578125" style="68"/>
    <col min="7146" max="7146" width="2.42578125" style="68" customWidth="1"/>
    <col min="7147" max="7147" width="40.28515625" style="68" customWidth="1"/>
    <col min="7148" max="7148" width="7.5703125" style="68" customWidth="1"/>
    <col min="7149" max="7149" width="4.28515625" style="68" customWidth="1"/>
    <col min="7150" max="7150" width="3" style="68" customWidth="1"/>
    <col min="7151" max="7151" width="5.140625" style="68" customWidth="1"/>
    <col min="7152" max="7152" width="1.140625" style="68" customWidth="1"/>
    <col min="7153" max="7153" width="3.42578125" style="68" customWidth="1"/>
    <col min="7154" max="7154" width="3" style="68" customWidth="1"/>
    <col min="7155" max="7155" width="4" style="68" customWidth="1"/>
    <col min="7156" max="7156" width="3.140625" style="68" customWidth="1"/>
    <col min="7157" max="7157" width="6.140625" style="68" customWidth="1"/>
    <col min="7158" max="7158" width="4.28515625" style="68" customWidth="1"/>
    <col min="7159" max="7159" width="1.7109375" style="68" customWidth="1"/>
    <col min="7160" max="7160" width="3.42578125" style="68" customWidth="1"/>
    <col min="7161" max="7161" width="2.7109375" style="68" customWidth="1"/>
    <col min="7162" max="7162" width="3.42578125" style="68" customWidth="1"/>
    <col min="7163" max="7163" width="3.140625" style="68" customWidth="1"/>
    <col min="7164" max="7164" width="5" style="68" customWidth="1"/>
    <col min="7165" max="7165" width="1.7109375" style="68" customWidth="1"/>
    <col min="7166" max="7166" width="4.85546875" style="68" customWidth="1"/>
    <col min="7167" max="7167" width="1.28515625" style="68" customWidth="1"/>
    <col min="7168" max="7168" width="5.28515625" style="68" customWidth="1"/>
    <col min="7169" max="7169" width="0.85546875" style="68" customWidth="1"/>
    <col min="7170" max="7170" width="3" style="68" customWidth="1"/>
    <col min="7171" max="7171" width="3.42578125" style="68" customWidth="1"/>
    <col min="7172" max="7172" width="10.85546875" style="68" customWidth="1"/>
    <col min="7173" max="7173" width="14" style="68" customWidth="1"/>
    <col min="7174" max="7174" width="17.140625" style="68" customWidth="1"/>
    <col min="7175" max="7175" width="15.5703125" style="68" customWidth="1"/>
    <col min="7176" max="7176" width="13.28515625" style="68" customWidth="1"/>
    <col min="7177" max="7177" width="12.28515625" style="68" customWidth="1"/>
    <col min="7178" max="7178" width="13.42578125" style="68" customWidth="1"/>
    <col min="7179" max="7179" width="51.140625" style="68" customWidth="1"/>
    <col min="7180" max="7180" width="59" style="68" customWidth="1"/>
    <col min="7181" max="7181" width="60.85546875" style="68" customWidth="1"/>
    <col min="7182" max="7182" width="42.42578125" style="68" customWidth="1"/>
    <col min="7183" max="7183" width="15.42578125" style="68" customWidth="1"/>
    <col min="7184" max="7184" width="19" style="68" customWidth="1"/>
    <col min="7185" max="7401" width="11.42578125" style="68"/>
    <col min="7402" max="7402" width="2.42578125" style="68" customWidth="1"/>
    <col min="7403" max="7403" width="40.28515625" style="68" customWidth="1"/>
    <col min="7404" max="7404" width="7.5703125" style="68" customWidth="1"/>
    <col min="7405" max="7405" width="4.28515625" style="68" customWidth="1"/>
    <col min="7406" max="7406" width="3" style="68" customWidth="1"/>
    <col min="7407" max="7407" width="5.140625" style="68" customWidth="1"/>
    <col min="7408" max="7408" width="1.140625" style="68" customWidth="1"/>
    <col min="7409" max="7409" width="3.42578125" style="68" customWidth="1"/>
    <col min="7410" max="7410" width="3" style="68" customWidth="1"/>
    <col min="7411" max="7411" width="4" style="68" customWidth="1"/>
    <col min="7412" max="7412" width="3.140625" style="68" customWidth="1"/>
    <col min="7413" max="7413" width="6.140625" style="68" customWidth="1"/>
    <col min="7414" max="7414" width="4.28515625" style="68" customWidth="1"/>
    <col min="7415" max="7415" width="1.7109375" style="68" customWidth="1"/>
    <col min="7416" max="7416" width="3.42578125" style="68" customWidth="1"/>
    <col min="7417" max="7417" width="2.7109375" style="68" customWidth="1"/>
    <col min="7418" max="7418" width="3.42578125" style="68" customWidth="1"/>
    <col min="7419" max="7419" width="3.140625" style="68" customWidth="1"/>
    <col min="7420" max="7420" width="5" style="68" customWidth="1"/>
    <col min="7421" max="7421" width="1.7109375" style="68" customWidth="1"/>
    <col min="7422" max="7422" width="4.85546875" style="68" customWidth="1"/>
    <col min="7423" max="7423" width="1.28515625" style="68" customWidth="1"/>
    <col min="7424" max="7424" width="5.28515625" style="68" customWidth="1"/>
    <col min="7425" max="7425" width="0.85546875" style="68" customWidth="1"/>
    <col min="7426" max="7426" width="3" style="68" customWidth="1"/>
    <col min="7427" max="7427" width="3.42578125" style="68" customWidth="1"/>
    <col min="7428" max="7428" width="10.85546875" style="68" customWidth="1"/>
    <col min="7429" max="7429" width="14" style="68" customWidth="1"/>
    <col min="7430" max="7430" width="17.140625" style="68" customWidth="1"/>
    <col min="7431" max="7431" width="15.5703125" style="68" customWidth="1"/>
    <col min="7432" max="7432" width="13.28515625" style="68" customWidth="1"/>
    <col min="7433" max="7433" width="12.28515625" style="68" customWidth="1"/>
    <col min="7434" max="7434" width="13.42578125" style="68" customWidth="1"/>
    <col min="7435" max="7435" width="51.140625" style="68" customWidth="1"/>
    <col min="7436" max="7436" width="59" style="68" customWidth="1"/>
    <col min="7437" max="7437" width="60.85546875" style="68" customWidth="1"/>
    <col min="7438" max="7438" width="42.42578125" style="68" customWidth="1"/>
    <col min="7439" max="7439" width="15.42578125" style="68" customWidth="1"/>
    <col min="7440" max="7440" width="19" style="68" customWidth="1"/>
    <col min="7441" max="7657" width="11.42578125" style="68"/>
    <col min="7658" max="7658" width="2.42578125" style="68" customWidth="1"/>
    <col min="7659" max="7659" width="40.28515625" style="68" customWidth="1"/>
    <col min="7660" max="7660" width="7.5703125" style="68" customWidth="1"/>
    <col min="7661" max="7661" width="4.28515625" style="68" customWidth="1"/>
    <col min="7662" max="7662" width="3" style="68" customWidth="1"/>
    <col min="7663" max="7663" width="5.140625" style="68" customWidth="1"/>
    <col min="7664" max="7664" width="1.140625" style="68" customWidth="1"/>
    <col min="7665" max="7665" width="3.42578125" style="68" customWidth="1"/>
    <col min="7666" max="7666" width="3" style="68" customWidth="1"/>
    <col min="7667" max="7667" width="4" style="68" customWidth="1"/>
    <col min="7668" max="7668" width="3.140625" style="68" customWidth="1"/>
    <col min="7669" max="7669" width="6.140625" style="68" customWidth="1"/>
    <col min="7670" max="7670" width="4.28515625" style="68" customWidth="1"/>
    <col min="7671" max="7671" width="1.7109375" style="68" customWidth="1"/>
    <col min="7672" max="7672" width="3.42578125" style="68" customWidth="1"/>
    <col min="7673" max="7673" width="2.7109375" style="68" customWidth="1"/>
    <col min="7674" max="7674" width="3.42578125" style="68" customWidth="1"/>
    <col min="7675" max="7675" width="3.140625" style="68" customWidth="1"/>
    <col min="7676" max="7676" width="5" style="68" customWidth="1"/>
    <col min="7677" max="7677" width="1.7109375" style="68" customWidth="1"/>
    <col min="7678" max="7678" width="4.85546875" style="68" customWidth="1"/>
    <col min="7679" max="7679" width="1.28515625" style="68" customWidth="1"/>
    <col min="7680" max="7680" width="5.28515625" style="68" customWidth="1"/>
    <col min="7681" max="7681" width="0.85546875" style="68" customWidth="1"/>
    <col min="7682" max="7682" width="3" style="68" customWidth="1"/>
    <col min="7683" max="7683" width="3.42578125" style="68" customWidth="1"/>
    <col min="7684" max="7684" width="10.85546875" style="68" customWidth="1"/>
    <col min="7685" max="7685" width="14" style="68" customWidth="1"/>
    <col min="7686" max="7686" width="17.140625" style="68" customWidth="1"/>
    <col min="7687" max="7687" width="15.5703125" style="68" customWidth="1"/>
    <col min="7688" max="7688" width="13.28515625" style="68" customWidth="1"/>
    <col min="7689" max="7689" width="12.28515625" style="68" customWidth="1"/>
    <col min="7690" max="7690" width="13.42578125" style="68" customWidth="1"/>
    <col min="7691" max="7691" width="51.140625" style="68" customWidth="1"/>
    <col min="7692" max="7692" width="59" style="68" customWidth="1"/>
    <col min="7693" max="7693" width="60.85546875" style="68" customWidth="1"/>
    <col min="7694" max="7694" width="42.42578125" style="68" customWidth="1"/>
    <col min="7695" max="7695" width="15.42578125" style="68" customWidth="1"/>
    <col min="7696" max="7696" width="19" style="68" customWidth="1"/>
    <col min="7697" max="7913" width="11.42578125" style="68"/>
    <col min="7914" max="7914" width="2.42578125" style="68" customWidth="1"/>
    <col min="7915" max="7915" width="40.28515625" style="68" customWidth="1"/>
    <col min="7916" max="7916" width="7.5703125" style="68" customWidth="1"/>
    <col min="7917" max="7917" width="4.28515625" style="68" customWidth="1"/>
    <col min="7918" max="7918" width="3" style="68" customWidth="1"/>
    <col min="7919" max="7919" width="5.140625" style="68" customWidth="1"/>
    <col min="7920" max="7920" width="1.140625" style="68" customWidth="1"/>
    <col min="7921" max="7921" width="3.42578125" style="68" customWidth="1"/>
    <col min="7922" max="7922" width="3" style="68" customWidth="1"/>
    <col min="7923" max="7923" width="4" style="68" customWidth="1"/>
    <col min="7924" max="7924" width="3.140625" style="68" customWidth="1"/>
    <col min="7925" max="7925" width="6.140625" style="68" customWidth="1"/>
    <col min="7926" max="7926" width="4.28515625" style="68" customWidth="1"/>
    <col min="7927" max="7927" width="1.7109375" style="68" customWidth="1"/>
    <col min="7928" max="7928" width="3.42578125" style="68" customWidth="1"/>
    <col min="7929" max="7929" width="2.7109375" style="68" customWidth="1"/>
    <col min="7930" max="7930" width="3.42578125" style="68" customWidth="1"/>
    <col min="7931" max="7931" width="3.140625" style="68" customWidth="1"/>
    <col min="7932" max="7932" width="5" style="68" customWidth="1"/>
    <col min="7933" max="7933" width="1.7109375" style="68" customWidth="1"/>
    <col min="7934" max="7934" width="4.85546875" style="68" customWidth="1"/>
    <col min="7935" max="7935" width="1.28515625" style="68" customWidth="1"/>
    <col min="7936" max="7936" width="5.28515625" style="68" customWidth="1"/>
    <col min="7937" max="7937" width="0.85546875" style="68" customWidth="1"/>
    <col min="7938" max="7938" width="3" style="68" customWidth="1"/>
    <col min="7939" max="7939" width="3.42578125" style="68" customWidth="1"/>
    <col min="7940" max="7940" width="10.85546875" style="68" customWidth="1"/>
    <col min="7941" max="7941" width="14" style="68" customWidth="1"/>
    <col min="7942" max="7942" width="17.140625" style="68" customWidth="1"/>
    <col min="7943" max="7943" width="15.5703125" style="68" customWidth="1"/>
    <col min="7944" max="7944" width="13.28515625" style="68" customWidth="1"/>
    <col min="7945" max="7945" width="12.28515625" style="68" customWidth="1"/>
    <col min="7946" max="7946" width="13.42578125" style="68" customWidth="1"/>
    <col min="7947" max="7947" width="51.140625" style="68" customWidth="1"/>
    <col min="7948" max="7948" width="59" style="68" customWidth="1"/>
    <col min="7949" max="7949" width="60.85546875" style="68" customWidth="1"/>
    <col min="7950" max="7950" width="42.42578125" style="68" customWidth="1"/>
    <col min="7951" max="7951" width="15.42578125" style="68" customWidth="1"/>
    <col min="7952" max="7952" width="19" style="68" customWidth="1"/>
    <col min="7953" max="8169" width="11.42578125" style="68"/>
    <col min="8170" max="8170" width="2.42578125" style="68" customWidth="1"/>
    <col min="8171" max="8171" width="40.28515625" style="68" customWidth="1"/>
    <col min="8172" max="8172" width="7.5703125" style="68" customWidth="1"/>
    <col min="8173" max="8173" width="4.28515625" style="68" customWidth="1"/>
    <col min="8174" max="8174" width="3" style="68" customWidth="1"/>
    <col min="8175" max="8175" width="5.140625" style="68" customWidth="1"/>
    <col min="8176" max="8176" width="1.140625" style="68" customWidth="1"/>
    <col min="8177" max="8177" width="3.42578125" style="68" customWidth="1"/>
    <col min="8178" max="8178" width="3" style="68" customWidth="1"/>
    <col min="8179" max="8179" width="4" style="68" customWidth="1"/>
    <col min="8180" max="8180" width="3.140625" style="68" customWidth="1"/>
    <col min="8181" max="8181" width="6.140625" style="68" customWidth="1"/>
    <col min="8182" max="8182" width="4.28515625" style="68" customWidth="1"/>
    <col min="8183" max="8183" width="1.7109375" style="68" customWidth="1"/>
    <col min="8184" max="8184" width="3.42578125" style="68" customWidth="1"/>
    <col min="8185" max="8185" width="2.7109375" style="68" customWidth="1"/>
    <col min="8186" max="8186" width="3.42578125" style="68" customWidth="1"/>
    <col min="8187" max="8187" width="3.140625" style="68" customWidth="1"/>
    <col min="8188" max="8188" width="5" style="68" customWidth="1"/>
    <col min="8189" max="8189" width="1.7109375" style="68" customWidth="1"/>
    <col min="8190" max="8190" width="4.85546875" style="68" customWidth="1"/>
    <col min="8191" max="8191" width="1.28515625" style="68" customWidth="1"/>
    <col min="8192" max="8192" width="5.28515625" style="68" customWidth="1"/>
    <col min="8193" max="8193" width="0.85546875" style="68" customWidth="1"/>
    <col min="8194" max="8194" width="3" style="68" customWidth="1"/>
    <col min="8195" max="8195" width="3.42578125" style="68" customWidth="1"/>
    <col min="8196" max="8196" width="10.85546875" style="68" customWidth="1"/>
    <col min="8197" max="8197" width="14" style="68" customWidth="1"/>
    <col min="8198" max="8198" width="17.140625" style="68" customWidth="1"/>
    <col min="8199" max="8199" width="15.5703125" style="68" customWidth="1"/>
    <col min="8200" max="8200" width="13.28515625" style="68" customWidth="1"/>
    <col min="8201" max="8201" width="12.28515625" style="68" customWidth="1"/>
    <col min="8202" max="8202" width="13.42578125" style="68" customWidth="1"/>
    <col min="8203" max="8203" width="51.140625" style="68" customWidth="1"/>
    <col min="8204" max="8204" width="59" style="68" customWidth="1"/>
    <col min="8205" max="8205" width="60.85546875" style="68" customWidth="1"/>
    <col min="8206" max="8206" width="42.42578125" style="68" customWidth="1"/>
    <col min="8207" max="8207" width="15.42578125" style="68" customWidth="1"/>
    <col min="8208" max="8208" width="19" style="68" customWidth="1"/>
    <col min="8209" max="8425" width="11.42578125" style="68"/>
    <col min="8426" max="8426" width="2.42578125" style="68" customWidth="1"/>
    <col min="8427" max="8427" width="40.28515625" style="68" customWidth="1"/>
    <col min="8428" max="8428" width="7.5703125" style="68" customWidth="1"/>
    <col min="8429" max="8429" width="4.28515625" style="68" customWidth="1"/>
    <col min="8430" max="8430" width="3" style="68" customWidth="1"/>
    <col min="8431" max="8431" width="5.140625" style="68" customWidth="1"/>
    <col min="8432" max="8432" width="1.140625" style="68" customWidth="1"/>
    <col min="8433" max="8433" width="3.42578125" style="68" customWidth="1"/>
    <col min="8434" max="8434" width="3" style="68" customWidth="1"/>
    <col min="8435" max="8435" width="4" style="68" customWidth="1"/>
    <col min="8436" max="8436" width="3.140625" style="68" customWidth="1"/>
    <col min="8437" max="8437" width="6.140625" style="68" customWidth="1"/>
    <col min="8438" max="8438" width="4.28515625" style="68" customWidth="1"/>
    <col min="8439" max="8439" width="1.7109375" style="68" customWidth="1"/>
    <col min="8440" max="8440" width="3.42578125" style="68" customWidth="1"/>
    <col min="8441" max="8441" width="2.7109375" style="68" customWidth="1"/>
    <col min="8442" max="8442" width="3.42578125" style="68" customWidth="1"/>
    <col min="8443" max="8443" width="3.140625" style="68" customWidth="1"/>
    <col min="8444" max="8444" width="5" style="68" customWidth="1"/>
    <col min="8445" max="8445" width="1.7109375" style="68" customWidth="1"/>
    <col min="8446" max="8446" width="4.85546875" style="68" customWidth="1"/>
    <col min="8447" max="8447" width="1.28515625" style="68" customWidth="1"/>
    <col min="8448" max="8448" width="5.28515625" style="68" customWidth="1"/>
    <col min="8449" max="8449" width="0.85546875" style="68" customWidth="1"/>
    <col min="8450" max="8450" width="3" style="68" customWidth="1"/>
    <col min="8451" max="8451" width="3.42578125" style="68" customWidth="1"/>
    <col min="8452" max="8452" width="10.85546875" style="68" customWidth="1"/>
    <col min="8453" max="8453" width="14" style="68" customWidth="1"/>
    <col min="8454" max="8454" width="17.140625" style="68" customWidth="1"/>
    <col min="8455" max="8455" width="15.5703125" style="68" customWidth="1"/>
    <col min="8456" max="8456" width="13.28515625" style="68" customWidth="1"/>
    <col min="8457" max="8457" width="12.28515625" style="68" customWidth="1"/>
    <col min="8458" max="8458" width="13.42578125" style="68" customWidth="1"/>
    <col min="8459" max="8459" width="51.140625" style="68" customWidth="1"/>
    <col min="8460" max="8460" width="59" style="68" customWidth="1"/>
    <col min="8461" max="8461" width="60.85546875" style="68" customWidth="1"/>
    <col min="8462" max="8462" width="42.42578125" style="68" customWidth="1"/>
    <col min="8463" max="8463" width="15.42578125" style="68" customWidth="1"/>
    <col min="8464" max="8464" width="19" style="68" customWidth="1"/>
    <col min="8465" max="8681" width="11.42578125" style="68"/>
    <col min="8682" max="8682" width="2.42578125" style="68" customWidth="1"/>
    <col min="8683" max="8683" width="40.28515625" style="68" customWidth="1"/>
    <col min="8684" max="8684" width="7.5703125" style="68" customWidth="1"/>
    <col min="8685" max="8685" width="4.28515625" style="68" customWidth="1"/>
    <col min="8686" max="8686" width="3" style="68" customWidth="1"/>
    <col min="8687" max="8687" width="5.140625" style="68" customWidth="1"/>
    <col min="8688" max="8688" width="1.140625" style="68" customWidth="1"/>
    <col min="8689" max="8689" width="3.42578125" style="68" customWidth="1"/>
    <col min="8690" max="8690" width="3" style="68" customWidth="1"/>
    <col min="8691" max="8691" width="4" style="68" customWidth="1"/>
    <col min="8692" max="8692" width="3.140625" style="68" customWidth="1"/>
    <col min="8693" max="8693" width="6.140625" style="68" customWidth="1"/>
    <col min="8694" max="8694" width="4.28515625" style="68" customWidth="1"/>
    <col min="8695" max="8695" width="1.7109375" style="68" customWidth="1"/>
    <col min="8696" max="8696" width="3.42578125" style="68" customWidth="1"/>
    <col min="8697" max="8697" width="2.7109375" style="68" customWidth="1"/>
    <col min="8698" max="8698" width="3.42578125" style="68" customWidth="1"/>
    <col min="8699" max="8699" width="3.140625" style="68" customWidth="1"/>
    <col min="8700" max="8700" width="5" style="68" customWidth="1"/>
    <col min="8701" max="8701" width="1.7109375" style="68" customWidth="1"/>
    <col min="8702" max="8702" width="4.85546875" style="68" customWidth="1"/>
    <col min="8703" max="8703" width="1.28515625" style="68" customWidth="1"/>
    <col min="8704" max="8704" width="5.28515625" style="68" customWidth="1"/>
    <col min="8705" max="8705" width="0.85546875" style="68" customWidth="1"/>
    <col min="8706" max="8706" width="3" style="68" customWidth="1"/>
    <col min="8707" max="8707" width="3.42578125" style="68" customWidth="1"/>
    <col min="8708" max="8708" width="10.85546875" style="68" customWidth="1"/>
    <col min="8709" max="8709" width="14" style="68" customWidth="1"/>
    <col min="8710" max="8710" width="17.140625" style="68" customWidth="1"/>
    <col min="8711" max="8711" width="15.5703125" style="68" customWidth="1"/>
    <col min="8712" max="8712" width="13.28515625" style="68" customWidth="1"/>
    <col min="8713" max="8713" width="12.28515625" style="68" customWidth="1"/>
    <col min="8714" max="8714" width="13.42578125" style="68" customWidth="1"/>
    <col min="8715" max="8715" width="51.140625" style="68" customWidth="1"/>
    <col min="8716" max="8716" width="59" style="68" customWidth="1"/>
    <col min="8717" max="8717" width="60.85546875" style="68" customWidth="1"/>
    <col min="8718" max="8718" width="42.42578125" style="68" customWidth="1"/>
    <col min="8719" max="8719" width="15.42578125" style="68" customWidth="1"/>
    <col min="8720" max="8720" width="19" style="68" customWidth="1"/>
    <col min="8721" max="8937" width="11.42578125" style="68"/>
    <col min="8938" max="8938" width="2.42578125" style="68" customWidth="1"/>
    <col min="8939" max="8939" width="40.28515625" style="68" customWidth="1"/>
    <col min="8940" max="8940" width="7.5703125" style="68" customWidth="1"/>
    <col min="8941" max="8941" width="4.28515625" style="68" customWidth="1"/>
    <col min="8942" max="8942" width="3" style="68" customWidth="1"/>
    <col min="8943" max="8943" width="5.140625" style="68" customWidth="1"/>
    <col min="8944" max="8944" width="1.140625" style="68" customWidth="1"/>
    <col min="8945" max="8945" width="3.42578125" style="68" customWidth="1"/>
    <col min="8946" max="8946" width="3" style="68" customWidth="1"/>
    <col min="8947" max="8947" width="4" style="68" customWidth="1"/>
    <col min="8948" max="8948" width="3.140625" style="68" customWidth="1"/>
    <col min="8949" max="8949" width="6.140625" style="68" customWidth="1"/>
    <col min="8950" max="8950" width="4.28515625" style="68" customWidth="1"/>
    <col min="8951" max="8951" width="1.7109375" style="68" customWidth="1"/>
    <col min="8952" max="8952" width="3.42578125" style="68" customWidth="1"/>
    <col min="8953" max="8953" width="2.7109375" style="68" customWidth="1"/>
    <col min="8954" max="8954" width="3.42578125" style="68" customWidth="1"/>
    <col min="8955" max="8955" width="3.140625" style="68" customWidth="1"/>
    <col min="8956" max="8956" width="5" style="68" customWidth="1"/>
    <col min="8957" max="8957" width="1.7109375" style="68" customWidth="1"/>
    <col min="8958" max="8958" width="4.85546875" style="68" customWidth="1"/>
    <col min="8959" max="8959" width="1.28515625" style="68" customWidth="1"/>
    <col min="8960" max="8960" width="5.28515625" style="68" customWidth="1"/>
    <col min="8961" max="8961" width="0.85546875" style="68" customWidth="1"/>
    <col min="8962" max="8962" width="3" style="68" customWidth="1"/>
    <col min="8963" max="8963" width="3.42578125" style="68" customWidth="1"/>
    <col min="8964" max="8964" width="10.85546875" style="68" customWidth="1"/>
    <col min="8965" max="8965" width="14" style="68" customWidth="1"/>
    <col min="8966" max="8966" width="17.140625" style="68" customWidth="1"/>
    <col min="8967" max="8967" width="15.5703125" style="68" customWidth="1"/>
    <col min="8968" max="8968" width="13.28515625" style="68" customWidth="1"/>
    <col min="8969" max="8969" width="12.28515625" style="68" customWidth="1"/>
    <col min="8970" max="8970" width="13.42578125" style="68" customWidth="1"/>
    <col min="8971" max="8971" width="51.140625" style="68" customWidth="1"/>
    <col min="8972" max="8972" width="59" style="68" customWidth="1"/>
    <col min="8973" max="8973" width="60.85546875" style="68" customWidth="1"/>
    <col min="8974" max="8974" width="42.42578125" style="68" customWidth="1"/>
    <col min="8975" max="8975" width="15.42578125" style="68" customWidth="1"/>
    <col min="8976" max="8976" width="19" style="68" customWidth="1"/>
    <col min="8977" max="9193" width="11.42578125" style="68"/>
    <col min="9194" max="9194" width="2.42578125" style="68" customWidth="1"/>
    <col min="9195" max="9195" width="40.28515625" style="68" customWidth="1"/>
    <col min="9196" max="9196" width="7.5703125" style="68" customWidth="1"/>
    <col min="9197" max="9197" width="4.28515625" style="68" customWidth="1"/>
    <col min="9198" max="9198" width="3" style="68" customWidth="1"/>
    <col min="9199" max="9199" width="5.140625" style="68" customWidth="1"/>
    <col min="9200" max="9200" width="1.140625" style="68" customWidth="1"/>
    <col min="9201" max="9201" width="3.42578125" style="68" customWidth="1"/>
    <col min="9202" max="9202" width="3" style="68" customWidth="1"/>
    <col min="9203" max="9203" width="4" style="68" customWidth="1"/>
    <col min="9204" max="9204" width="3.140625" style="68" customWidth="1"/>
    <col min="9205" max="9205" width="6.140625" style="68" customWidth="1"/>
    <col min="9206" max="9206" width="4.28515625" style="68" customWidth="1"/>
    <col min="9207" max="9207" width="1.7109375" style="68" customWidth="1"/>
    <col min="9208" max="9208" width="3.42578125" style="68" customWidth="1"/>
    <col min="9209" max="9209" width="2.7109375" style="68" customWidth="1"/>
    <col min="9210" max="9210" width="3.42578125" style="68" customWidth="1"/>
    <col min="9211" max="9211" width="3.140625" style="68" customWidth="1"/>
    <col min="9212" max="9212" width="5" style="68" customWidth="1"/>
    <col min="9213" max="9213" width="1.7109375" style="68" customWidth="1"/>
    <col min="9214" max="9214" width="4.85546875" style="68" customWidth="1"/>
    <col min="9215" max="9215" width="1.28515625" style="68" customWidth="1"/>
    <col min="9216" max="9216" width="5.28515625" style="68" customWidth="1"/>
    <col min="9217" max="9217" width="0.85546875" style="68" customWidth="1"/>
    <col min="9218" max="9218" width="3" style="68" customWidth="1"/>
    <col min="9219" max="9219" width="3.42578125" style="68" customWidth="1"/>
    <col min="9220" max="9220" width="10.85546875" style="68" customWidth="1"/>
    <col min="9221" max="9221" width="14" style="68" customWidth="1"/>
    <col min="9222" max="9222" width="17.140625" style="68" customWidth="1"/>
    <col min="9223" max="9223" width="15.5703125" style="68" customWidth="1"/>
    <col min="9224" max="9224" width="13.28515625" style="68" customWidth="1"/>
    <col min="9225" max="9225" width="12.28515625" style="68" customWidth="1"/>
    <col min="9226" max="9226" width="13.42578125" style="68" customWidth="1"/>
    <col min="9227" max="9227" width="51.140625" style="68" customWidth="1"/>
    <col min="9228" max="9228" width="59" style="68" customWidth="1"/>
    <col min="9229" max="9229" width="60.85546875" style="68" customWidth="1"/>
    <col min="9230" max="9230" width="42.42578125" style="68" customWidth="1"/>
    <col min="9231" max="9231" width="15.42578125" style="68" customWidth="1"/>
    <col min="9232" max="9232" width="19" style="68" customWidth="1"/>
    <col min="9233" max="9449" width="11.42578125" style="68"/>
    <col min="9450" max="9450" width="2.42578125" style="68" customWidth="1"/>
    <col min="9451" max="9451" width="40.28515625" style="68" customWidth="1"/>
    <col min="9452" max="9452" width="7.5703125" style="68" customWidth="1"/>
    <col min="9453" max="9453" width="4.28515625" style="68" customWidth="1"/>
    <col min="9454" max="9454" width="3" style="68" customWidth="1"/>
    <col min="9455" max="9455" width="5.140625" style="68" customWidth="1"/>
    <col min="9456" max="9456" width="1.140625" style="68" customWidth="1"/>
    <col min="9457" max="9457" width="3.42578125" style="68" customWidth="1"/>
    <col min="9458" max="9458" width="3" style="68" customWidth="1"/>
    <col min="9459" max="9459" width="4" style="68" customWidth="1"/>
    <col min="9460" max="9460" width="3.140625" style="68" customWidth="1"/>
    <col min="9461" max="9461" width="6.140625" style="68" customWidth="1"/>
    <col min="9462" max="9462" width="4.28515625" style="68" customWidth="1"/>
    <col min="9463" max="9463" width="1.7109375" style="68" customWidth="1"/>
    <col min="9464" max="9464" width="3.42578125" style="68" customWidth="1"/>
    <col min="9465" max="9465" width="2.7109375" style="68" customWidth="1"/>
    <col min="9466" max="9466" width="3.42578125" style="68" customWidth="1"/>
    <col min="9467" max="9467" width="3.140625" style="68" customWidth="1"/>
    <col min="9468" max="9468" width="5" style="68" customWidth="1"/>
    <col min="9469" max="9469" width="1.7109375" style="68" customWidth="1"/>
    <col min="9470" max="9470" width="4.85546875" style="68" customWidth="1"/>
    <col min="9471" max="9471" width="1.28515625" style="68" customWidth="1"/>
    <col min="9472" max="9472" width="5.28515625" style="68" customWidth="1"/>
    <col min="9473" max="9473" width="0.85546875" style="68" customWidth="1"/>
    <col min="9474" max="9474" width="3" style="68" customWidth="1"/>
    <col min="9475" max="9475" width="3.42578125" style="68" customWidth="1"/>
    <col min="9476" max="9476" width="10.85546875" style="68" customWidth="1"/>
    <col min="9477" max="9477" width="14" style="68" customWidth="1"/>
    <col min="9478" max="9478" width="17.140625" style="68" customWidth="1"/>
    <col min="9479" max="9479" width="15.5703125" style="68" customWidth="1"/>
    <col min="9480" max="9480" width="13.28515625" style="68" customWidth="1"/>
    <col min="9481" max="9481" width="12.28515625" style="68" customWidth="1"/>
    <col min="9482" max="9482" width="13.42578125" style="68" customWidth="1"/>
    <col min="9483" max="9483" width="51.140625" style="68" customWidth="1"/>
    <col min="9484" max="9484" width="59" style="68" customWidth="1"/>
    <col min="9485" max="9485" width="60.85546875" style="68" customWidth="1"/>
    <col min="9486" max="9486" width="42.42578125" style="68" customWidth="1"/>
    <col min="9487" max="9487" width="15.42578125" style="68" customWidth="1"/>
    <col min="9488" max="9488" width="19" style="68" customWidth="1"/>
    <col min="9489" max="9705" width="11.42578125" style="68"/>
    <col min="9706" max="9706" width="2.42578125" style="68" customWidth="1"/>
    <col min="9707" max="9707" width="40.28515625" style="68" customWidth="1"/>
    <col min="9708" max="9708" width="7.5703125" style="68" customWidth="1"/>
    <col min="9709" max="9709" width="4.28515625" style="68" customWidth="1"/>
    <col min="9710" max="9710" width="3" style="68" customWidth="1"/>
    <col min="9711" max="9711" width="5.140625" style="68" customWidth="1"/>
    <col min="9712" max="9712" width="1.140625" style="68" customWidth="1"/>
    <col min="9713" max="9713" width="3.42578125" style="68" customWidth="1"/>
    <col min="9714" max="9714" width="3" style="68" customWidth="1"/>
    <col min="9715" max="9715" width="4" style="68" customWidth="1"/>
    <col min="9716" max="9716" width="3.140625" style="68" customWidth="1"/>
    <col min="9717" max="9717" width="6.140625" style="68" customWidth="1"/>
    <col min="9718" max="9718" width="4.28515625" style="68" customWidth="1"/>
    <col min="9719" max="9719" width="1.7109375" style="68" customWidth="1"/>
    <col min="9720" max="9720" width="3.42578125" style="68" customWidth="1"/>
    <col min="9721" max="9721" width="2.7109375" style="68" customWidth="1"/>
    <col min="9722" max="9722" width="3.42578125" style="68" customWidth="1"/>
    <col min="9723" max="9723" width="3.140625" style="68" customWidth="1"/>
    <col min="9724" max="9724" width="5" style="68" customWidth="1"/>
    <col min="9725" max="9725" width="1.7109375" style="68" customWidth="1"/>
    <col min="9726" max="9726" width="4.85546875" style="68" customWidth="1"/>
    <col min="9727" max="9727" width="1.28515625" style="68" customWidth="1"/>
    <col min="9728" max="9728" width="5.28515625" style="68" customWidth="1"/>
    <col min="9729" max="9729" width="0.85546875" style="68" customWidth="1"/>
    <col min="9730" max="9730" width="3" style="68" customWidth="1"/>
    <col min="9731" max="9731" width="3.42578125" style="68" customWidth="1"/>
    <col min="9732" max="9732" width="10.85546875" style="68" customWidth="1"/>
    <col min="9733" max="9733" width="14" style="68" customWidth="1"/>
    <col min="9734" max="9734" width="17.140625" style="68" customWidth="1"/>
    <col min="9735" max="9735" width="15.5703125" style="68" customWidth="1"/>
    <col min="9736" max="9736" width="13.28515625" style="68" customWidth="1"/>
    <col min="9737" max="9737" width="12.28515625" style="68" customWidth="1"/>
    <col min="9738" max="9738" width="13.42578125" style="68" customWidth="1"/>
    <col min="9739" max="9739" width="51.140625" style="68" customWidth="1"/>
    <col min="9740" max="9740" width="59" style="68" customWidth="1"/>
    <col min="9741" max="9741" width="60.85546875" style="68" customWidth="1"/>
    <col min="9742" max="9742" width="42.42578125" style="68" customWidth="1"/>
    <col min="9743" max="9743" width="15.42578125" style="68" customWidth="1"/>
    <col min="9744" max="9744" width="19" style="68" customWidth="1"/>
    <col min="9745" max="9961" width="11.42578125" style="68"/>
    <col min="9962" max="9962" width="2.42578125" style="68" customWidth="1"/>
    <col min="9963" max="9963" width="40.28515625" style="68" customWidth="1"/>
    <col min="9964" max="9964" width="7.5703125" style="68" customWidth="1"/>
    <col min="9965" max="9965" width="4.28515625" style="68" customWidth="1"/>
    <col min="9966" max="9966" width="3" style="68" customWidth="1"/>
    <col min="9967" max="9967" width="5.140625" style="68" customWidth="1"/>
    <col min="9968" max="9968" width="1.140625" style="68" customWidth="1"/>
    <col min="9969" max="9969" width="3.42578125" style="68" customWidth="1"/>
    <col min="9970" max="9970" width="3" style="68" customWidth="1"/>
    <col min="9971" max="9971" width="4" style="68" customWidth="1"/>
    <col min="9972" max="9972" width="3.140625" style="68" customWidth="1"/>
    <col min="9973" max="9973" width="6.140625" style="68" customWidth="1"/>
    <col min="9974" max="9974" width="4.28515625" style="68" customWidth="1"/>
    <col min="9975" max="9975" width="1.7109375" style="68" customWidth="1"/>
    <col min="9976" max="9976" width="3.42578125" style="68" customWidth="1"/>
    <col min="9977" max="9977" width="2.7109375" style="68" customWidth="1"/>
    <col min="9978" max="9978" width="3.42578125" style="68" customWidth="1"/>
    <col min="9979" max="9979" width="3.140625" style="68" customWidth="1"/>
    <col min="9980" max="9980" width="5" style="68" customWidth="1"/>
    <col min="9981" max="9981" width="1.7109375" style="68" customWidth="1"/>
    <col min="9982" max="9982" width="4.85546875" style="68" customWidth="1"/>
    <col min="9983" max="9983" width="1.28515625" style="68" customWidth="1"/>
    <col min="9984" max="9984" width="5.28515625" style="68" customWidth="1"/>
    <col min="9985" max="9985" width="0.85546875" style="68" customWidth="1"/>
    <col min="9986" max="9986" width="3" style="68" customWidth="1"/>
    <col min="9987" max="9987" width="3.42578125" style="68" customWidth="1"/>
    <col min="9988" max="9988" width="10.85546875" style="68" customWidth="1"/>
    <col min="9989" max="9989" width="14" style="68" customWidth="1"/>
    <col min="9990" max="9990" width="17.140625" style="68" customWidth="1"/>
    <col min="9991" max="9991" width="15.5703125" style="68" customWidth="1"/>
    <col min="9992" max="9992" width="13.28515625" style="68" customWidth="1"/>
    <col min="9993" max="9993" width="12.28515625" style="68" customWidth="1"/>
    <col min="9994" max="9994" width="13.42578125" style="68" customWidth="1"/>
    <col min="9995" max="9995" width="51.140625" style="68" customWidth="1"/>
    <col min="9996" max="9996" width="59" style="68" customWidth="1"/>
    <col min="9997" max="9997" width="60.85546875" style="68" customWidth="1"/>
    <col min="9998" max="9998" width="42.42578125" style="68" customWidth="1"/>
    <col min="9999" max="9999" width="15.42578125" style="68" customWidth="1"/>
    <col min="10000" max="10000" width="19" style="68" customWidth="1"/>
    <col min="10001" max="10217" width="11.42578125" style="68"/>
    <col min="10218" max="10218" width="2.42578125" style="68" customWidth="1"/>
    <col min="10219" max="10219" width="40.28515625" style="68" customWidth="1"/>
    <col min="10220" max="10220" width="7.5703125" style="68" customWidth="1"/>
    <col min="10221" max="10221" width="4.28515625" style="68" customWidth="1"/>
    <col min="10222" max="10222" width="3" style="68" customWidth="1"/>
    <col min="10223" max="10223" width="5.140625" style="68" customWidth="1"/>
    <col min="10224" max="10224" width="1.140625" style="68" customWidth="1"/>
    <col min="10225" max="10225" width="3.42578125" style="68" customWidth="1"/>
    <col min="10226" max="10226" width="3" style="68" customWidth="1"/>
    <col min="10227" max="10227" width="4" style="68" customWidth="1"/>
    <col min="10228" max="10228" width="3.140625" style="68" customWidth="1"/>
    <col min="10229" max="10229" width="6.140625" style="68" customWidth="1"/>
    <col min="10230" max="10230" width="4.28515625" style="68" customWidth="1"/>
    <col min="10231" max="10231" width="1.7109375" style="68" customWidth="1"/>
    <col min="10232" max="10232" width="3.42578125" style="68" customWidth="1"/>
    <col min="10233" max="10233" width="2.7109375" style="68" customWidth="1"/>
    <col min="10234" max="10234" width="3.42578125" style="68" customWidth="1"/>
    <col min="10235" max="10235" width="3.140625" style="68" customWidth="1"/>
    <col min="10236" max="10236" width="5" style="68" customWidth="1"/>
    <col min="10237" max="10237" width="1.7109375" style="68" customWidth="1"/>
    <col min="10238" max="10238" width="4.85546875" style="68" customWidth="1"/>
    <col min="10239" max="10239" width="1.28515625" style="68" customWidth="1"/>
    <col min="10240" max="10240" width="5.28515625" style="68" customWidth="1"/>
    <col min="10241" max="10241" width="0.85546875" style="68" customWidth="1"/>
    <col min="10242" max="10242" width="3" style="68" customWidth="1"/>
    <col min="10243" max="10243" width="3.42578125" style="68" customWidth="1"/>
    <col min="10244" max="10244" width="10.85546875" style="68" customWidth="1"/>
    <col min="10245" max="10245" width="14" style="68" customWidth="1"/>
    <col min="10246" max="10246" width="17.140625" style="68" customWidth="1"/>
    <col min="10247" max="10247" width="15.5703125" style="68" customWidth="1"/>
    <col min="10248" max="10248" width="13.28515625" style="68" customWidth="1"/>
    <col min="10249" max="10249" width="12.28515625" style="68" customWidth="1"/>
    <col min="10250" max="10250" width="13.42578125" style="68" customWidth="1"/>
    <col min="10251" max="10251" width="51.140625" style="68" customWidth="1"/>
    <col min="10252" max="10252" width="59" style="68" customWidth="1"/>
    <col min="10253" max="10253" width="60.85546875" style="68" customWidth="1"/>
    <col min="10254" max="10254" width="42.42578125" style="68" customWidth="1"/>
    <col min="10255" max="10255" width="15.42578125" style="68" customWidth="1"/>
    <col min="10256" max="10256" width="19" style="68" customWidth="1"/>
    <col min="10257" max="10473" width="11.42578125" style="68"/>
    <col min="10474" max="10474" width="2.42578125" style="68" customWidth="1"/>
    <col min="10475" max="10475" width="40.28515625" style="68" customWidth="1"/>
    <col min="10476" max="10476" width="7.5703125" style="68" customWidth="1"/>
    <col min="10477" max="10477" width="4.28515625" style="68" customWidth="1"/>
    <col min="10478" max="10478" width="3" style="68" customWidth="1"/>
    <col min="10479" max="10479" width="5.140625" style="68" customWidth="1"/>
    <col min="10480" max="10480" width="1.140625" style="68" customWidth="1"/>
    <col min="10481" max="10481" width="3.42578125" style="68" customWidth="1"/>
    <col min="10482" max="10482" width="3" style="68" customWidth="1"/>
    <col min="10483" max="10483" width="4" style="68" customWidth="1"/>
    <col min="10484" max="10484" width="3.140625" style="68" customWidth="1"/>
    <col min="10485" max="10485" width="6.140625" style="68" customWidth="1"/>
    <col min="10486" max="10486" width="4.28515625" style="68" customWidth="1"/>
    <col min="10487" max="10487" width="1.7109375" style="68" customWidth="1"/>
    <col min="10488" max="10488" width="3.42578125" style="68" customWidth="1"/>
    <col min="10489" max="10489" width="2.7109375" style="68" customWidth="1"/>
    <col min="10490" max="10490" width="3.42578125" style="68" customWidth="1"/>
    <col min="10491" max="10491" width="3.140625" style="68" customWidth="1"/>
    <col min="10492" max="10492" width="5" style="68" customWidth="1"/>
    <col min="10493" max="10493" width="1.7109375" style="68" customWidth="1"/>
    <col min="10494" max="10494" width="4.85546875" style="68" customWidth="1"/>
    <col min="10495" max="10495" width="1.28515625" style="68" customWidth="1"/>
    <col min="10496" max="10496" width="5.28515625" style="68" customWidth="1"/>
    <col min="10497" max="10497" width="0.85546875" style="68" customWidth="1"/>
    <col min="10498" max="10498" width="3" style="68" customWidth="1"/>
    <col min="10499" max="10499" width="3.42578125" style="68" customWidth="1"/>
    <col min="10500" max="10500" width="10.85546875" style="68" customWidth="1"/>
    <col min="10501" max="10501" width="14" style="68" customWidth="1"/>
    <col min="10502" max="10502" width="17.140625" style="68" customWidth="1"/>
    <col min="10503" max="10503" width="15.5703125" style="68" customWidth="1"/>
    <col min="10504" max="10504" width="13.28515625" style="68" customWidth="1"/>
    <col min="10505" max="10505" width="12.28515625" style="68" customWidth="1"/>
    <col min="10506" max="10506" width="13.42578125" style="68" customWidth="1"/>
    <col min="10507" max="10507" width="51.140625" style="68" customWidth="1"/>
    <col min="10508" max="10508" width="59" style="68" customWidth="1"/>
    <col min="10509" max="10509" width="60.85546875" style="68" customWidth="1"/>
    <col min="10510" max="10510" width="42.42578125" style="68" customWidth="1"/>
    <col min="10511" max="10511" width="15.42578125" style="68" customWidth="1"/>
    <col min="10512" max="10512" width="19" style="68" customWidth="1"/>
    <col min="10513" max="10729" width="11.42578125" style="68"/>
    <col min="10730" max="10730" width="2.42578125" style="68" customWidth="1"/>
    <col min="10731" max="10731" width="40.28515625" style="68" customWidth="1"/>
    <col min="10732" max="10732" width="7.5703125" style="68" customWidth="1"/>
    <col min="10733" max="10733" width="4.28515625" style="68" customWidth="1"/>
    <col min="10734" max="10734" width="3" style="68" customWidth="1"/>
    <col min="10735" max="10735" width="5.140625" style="68" customWidth="1"/>
    <col min="10736" max="10736" width="1.140625" style="68" customWidth="1"/>
    <col min="10737" max="10737" width="3.42578125" style="68" customWidth="1"/>
    <col min="10738" max="10738" width="3" style="68" customWidth="1"/>
    <col min="10739" max="10739" width="4" style="68" customWidth="1"/>
    <col min="10740" max="10740" width="3.140625" style="68" customWidth="1"/>
    <col min="10741" max="10741" width="6.140625" style="68" customWidth="1"/>
    <col min="10742" max="10742" width="4.28515625" style="68" customWidth="1"/>
    <col min="10743" max="10743" width="1.7109375" style="68" customWidth="1"/>
    <col min="10744" max="10744" width="3.42578125" style="68" customWidth="1"/>
    <col min="10745" max="10745" width="2.7109375" style="68" customWidth="1"/>
    <col min="10746" max="10746" width="3.42578125" style="68" customWidth="1"/>
    <col min="10747" max="10747" width="3.140625" style="68" customWidth="1"/>
    <col min="10748" max="10748" width="5" style="68" customWidth="1"/>
    <col min="10749" max="10749" width="1.7109375" style="68" customWidth="1"/>
    <col min="10750" max="10750" width="4.85546875" style="68" customWidth="1"/>
    <col min="10751" max="10751" width="1.28515625" style="68" customWidth="1"/>
    <col min="10752" max="10752" width="5.28515625" style="68" customWidth="1"/>
    <col min="10753" max="10753" width="0.85546875" style="68" customWidth="1"/>
    <col min="10754" max="10754" width="3" style="68" customWidth="1"/>
    <col min="10755" max="10755" width="3.42578125" style="68" customWidth="1"/>
    <col min="10756" max="10756" width="10.85546875" style="68" customWidth="1"/>
    <col min="10757" max="10757" width="14" style="68" customWidth="1"/>
    <col min="10758" max="10758" width="17.140625" style="68" customWidth="1"/>
    <col min="10759" max="10759" width="15.5703125" style="68" customWidth="1"/>
    <col min="10760" max="10760" width="13.28515625" style="68" customWidth="1"/>
    <col min="10761" max="10761" width="12.28515625" style="68" customWidth="1"/>
    <col min="10762" max="10762" width="13.42578125" style="68" customWidth="1"/>
    <col min="10763" max="10763" width="51.140625" style="68" customWidth="1"/>
    <col min="10764" max="10764" width="59" style="68" customWidth="1"/>
    <col min="10765" max="10765" width="60.85546875" style="68" customWidth="1"/>
    <col min="10766" max="10766" width="42.42578125" style="68" customWidth="1"/>
    <col min="10767" max="10767" width="15.42578125" style="68" customWidth="1"/>
    <col min="10768" max="10768" width="19" style="68" customWidth="1"/>
    <col min="10769" max="10985" width="11.42578125" style="68"/>
    <col min="10986" max="10986" width="2.42578125" style="68" customWidth="1"/>
    <col min="10987" max="10987" width="40.28515625" style="68" customWidth="1"/>
    <col min="10988" max="10988" width="7.5703125" style="68" customWidth="1"/>
    <col min="10989" max="10989" width="4.28515625" style="68" customWidth="1"/>
    <col min="10990" max="10990" width="3" style="68" customWidth="1"/>
    <col min="10991" max="10991" width="5.140625" style="68" customWidth="1"/>
    <col min="10992" max="10992" width="1.140625" style="68" customWidth="1"/>
    <col min="10993" max="10993" width="3.42578125" style="68" customWidth="1"/>
    <col min="10994" max="10994" width="3" style="68" customWidth="1"/>
    <col min="10995" max="10995" width="4" style="68" customWidth="1"/>
    <col min="10996" max="10996" width="3.140625" style="68" customWidth="1"/>
    <col min="10997" max="10997" width="6.140625" style="68" customWidth="1"/>
    <col min="10998" max="10998" width="4.28515625" style="68" customWidth="1"/>
    <col min="10999" max="10999" width="1.7109375" style="68" customWidth="1"/>
    <col min="11000" max="11000" width="3.42578125" style="68" customWidth="1"/>
    <col min="11001" max="11001" width="2.7109375" style="68" customWidth="1"/>
    <col min="11002" max="11002" width="3.42578125" style="68" customWidth="1"/>
    <col min="11003" max="11003" width="3.140625" style="68" customWidth="1"/>
    <col min="11004" max="11004" width="5" style="68" customWidth="1"/>
    <col min="11005" max="11005" width="1.7109375" style="68" customWidth="1"/>
    <col min="11006" max="11006" width="4.85546875" style="68" customWidth="1"/>
    <col min="11007" max="11007" width="1.28515625" style="68" customWidth="1"/>
    <col min="11008" max="11008" width="5.28515625" style="68" customWidth="1"/>
    <col min="11009" max="11009" width="0.85546875" style="68" customWidth="1"/>
    <col min="11010" max="11010" width="3" style="68" customWidth="1"/>
    <col min="11011" max="11011" width="3.42578125" style="68" customWidth="1"/>
    <col min="11012" max="11012" width="10.85546875" style="68" customWidth="1"/>
    <col min="11013" max="11013" width="14" style="68" customWidth="1"/>
    <col min="11014" max="11014" width="17.140625" style="68" customWidth="1"/>
    <col min="11015" max="11015" width="15.5703125" style="68" customWidth="1"/>
    <col min="11016" max="11016" width="13.28515625" style="68" customWidth="1"/>
    <col min="11017" max="11017" width="12.28515625" style="68" customWidth="1"/>
    <col min="11018" max="11018" width="13.42578125" style="68" customWidth="1"/>
    <col min="11019" max="11019" width="51.140625" style="68" customWidth="1"/>
    <col min="11020" max="11020" width="59" style="68" customWidth="1"/>
    <col min="11021" max="11021" width="60.85546875" style="68" customWidth="1"/>
    <col min="11022" max="11022" width="42.42578125" style="68" customWidth="1"/>
    <col min="11023" max="11023" width="15.42578125" style="68" customWidth="1"/>
    <col min="11024" max="11024" width="19" style="68" customWidth="1"/>
    <col min="11025" max="11241" width="11.42578125" style="68"/>
    <col min="11242" max="11242" width="2.42578125" style="68" customWidth="1"/>
    <col min="11243" max="11243" width="40.28515625" style="68" customWidth="1"/>
    <col min="11244" max="11244" width="7.5703125" style="68" customWidth="1"/>
    <col min="11245" max="11245" width="4.28515625" style="68" customWidth="1"/>
    <col min="11246" max="11246" width="3" style="68" customWidth="1"/>
    <col min="11247" max="11247" width="5.140625" style="68" customWidth="1"/>
    <col min="11248" max="11248" width="1.140625" style="68" customWidth="1"/>
    <col min="11249" max="11249" width="3.42578125" style="68" customWidth="1"/>
    <col min="11250" max="11250" width="3" style="68" customWidth="1"/>
    <col min="11251" max="11251" width="4" style="68" customWidth="1"/>
    <col min="11252" max="11252" width="3.140625" style="68" customWidth="1"/>
    <col min="11253" max="11253" width="6.140625" style="68" customWidth="1"/>
    <col min="11254" max="11254" width="4.28515625" style="68" customWidth="1"/>
    <col min="11255" max="11255" width="1.7109375" style="68" customWidth="1"/>
    <col min="11256" max="11256" width="3.42578125" style="68" customWidth="1"/>
    <col min="11257" max="11257" width="2.7109375" style="68" customWidth="1"/>
    <col min="11258" max="11258" width="3.42578125" style="68" customWidth="1"/>
    <col min="11259" max="11259" width="3.140625" style="68" customWidth="1"/>
    <col min="11260" max="11260" width="5" style="68" customWidth="1"/>
    <col min="11261" max="11261" width="1.7109375" style="68" customWidth="1"/>
    <col min="11262" max="11262" width="4.85546875" style="68" customWidth="1"/>
    <col min="11263" max="11263" width="1.28515625" style="68" customWidth="1"/>
    <col min="11264" max="11264" width="5.28515625" style="68" customWidth="1"/>
    <col min="11265" max="11265" width="0.85546875" style="68" customWidth="1"/>
    <col min="11266" max="11266" width="3" style="68" customWidth="1"/>
    <col min="11267" max="11267" width="3.42578125" style="68" customWidth="1"/>
    <col min="11268" max="11268" width="10.85546875" style="68" customWidth="1"/>
    <col min="11269" max="11269" width="14" style="68" customWidth="1"/>
    <col min="11270" max="11270" width="17.140625" style="68" customWidth="1"/>
    <col min="11271" max="11271" width="15.5703125" style="68" customWidth="1"/>
    <col min="11272" max="11272" width="13.28515625" style="68" customWidth="1"/>
    <col min="11273" max="11273" width="12.28515625" style="68" customWidth="1"/>
    <col min="11274" max="11274" width="13.42578125" style="68" customWidth="1"/>
    <col min="11275" max="11275" width="51.140625" style="68" customWidth="1"/>
    <col min="11276" max="11276" width="59" style="68" customWidth="1"/>
    <col min="11277" max="11277" width="60.85546875" style="68" customWidth="1"/>
    <col min="11278" max="11278" width="42.42578125" style="68" customWidth="1"/>
    <col min="11279" max="11279" width="15.42578125" style="68" customWidth="1"/>
    <col min="11280" max="11280" width="19" style="68" customWidth="1"/>
    <col min="11281" max="11497" width="11.42578125" style="68"/>
    <col min="11498" max="11498" width="2.42578125" style="68" customWidth="1"/>
    <col min="11499" max="11499" width="40.28515625" style="68" customWidth="1"/>
    <col min="11500" max="11500" width="7.5703125" style="68" customWidth="1"/>
    <col min="11501" max="11501" width="4.28515625" style="68" customWidth="1"/>
    <col min="11502" max="11502" width="3" style="68" customWidth="1"/>
    <col min="11503" max="11503" width="5.140625" style="68" customWidth="1"/>
    <col min="11504" max="11504" width="1.140625" style="68" customWidth="1"/>
    <col min="11505" max="11505" width="3.42578125" style="68" customWidth="1"/>
    <col min="11506" max="11506" width="3" style="68" customWidth="1"/>
    <col min="11507" max="11507" width="4" style="68" customWidth="1"/>
    <col min="11508" max="11508" width="3.140625" style="68" customWidth="1"/>
    <col min="11509" max="11509" width="6.140625" style="68" customWidth="1"/>
    <col min="11510" max="11510" width="4.28515625" style="68" customWidth="1"/>
    <col min="11511" max="11511" width="1.7109375" style="68" customWidth="1"/>
    <col min="11512" max="11512" width="3.42578125" style="68" customWidth="1"/>
    <col min="11513" max="11513" width="2.7109375" style="68" customWidth="1"/>
    <col min="11514" max="11514" width="3.42578125" style="68" customWidth="1"/>
    <col min="11515" max="11515" width="3.140625" style="68" customWidth="1"/>
    <col min="11516" max="11516" width="5" style="68" customWidth="1"/>
    <col min="11517" max="11517" width="1.7109375" style="68" customWidth="1"/>
    <col min="11518" max="11518" width="4.85546875" style="68" customWidth="1"/>
    <col min="11519" max="11519" width="1.28515625" style="68" customWidth="1"/>
    <col min="11520" max="11520" width="5.28515625" style="68" customWidth="1"/>
    <col min="11521" max="11521" width="0.85546875" style="68" customWidth="1"/>
    <col min="11522" max="11522" width="3" style="68" customWidth="1"/>
    <col min="11523" max="11523" width="3.42578125" style="68" customWidth="1"/>
    <col min="11524" max="11524" width="10.85546875" style="68" customWidth="1"/>
    <col min="11525" max="11525" width="14" style="68" customWidth="1"/>
    <col min="11526" max="11526" width="17.140625" style="68" customWidth="1"/>
    <col min="11527" max="11527" width="15.5703125" style="68" customWidth="1"/>
    <col min="11528" max="11528" width="13.28515625" style="68" customWidth="1"/>
    <col min="11529" max="11529" width="12.28515625" style="68" customWidth="1"/>
    <col min="11530" max="11530" width="13.42578125" style="68" customWidth="1"/>
    <col min="11531" max="11531" width="51.140625" style="68" customWidth="1"/>
    <col min="11532" max="11532" width="59" style="68" customWidth="1"/>
    <col min="11533" max="11533" width="60.85546875" style="68" customWidth="1"/>
    <col min="11534" max="11534" width="42.42578125" style="68" customWidth="1"/>
    <col min="11535" max="11535" width="15.42578125" style="68" customWidth="1"/>
    <col min="11536" max="11536" width="19" style="68" customWidth="1"/>
    <col min="11537" max="11753" width="11.42578125" style="68"/>
    <col min="11754" max="11754" width="2.42578125" style="68" customWidth="1"/>
    <col min="11755" max="11755" width="40.28515625" style="68" customWidth="1"/>
    <col min="11756" max="11756" width="7.5703125" style="68" customWidth="1"/>
    <col min="11757" max="11757" width="4.28515625" style="68" customWidth="1"/>
    <col min="11758" max="11758" width="3" style="68" customWidth="1"/>
    <col min="11759" max="11759" width="5.140625" style="68" customWidth="1"/>
    <col min="11760" max="11760" width="1.140625" style="68" customWidth="1"/>
    <col min="11761" max="11761" width="3.42578125" style="68" customWidth="1"/>
    <col min="11762" max="11762" width="3" style="68" customWidth="1"/>
    <col min="11763" max="11763" width="4" style="68" customWidth="1"/>
    <col min="11764" max="11764" width="3.140625" style="68" customWidth="1"/>
    <col min="11765" max="11765" width="6.140625" style="68" customWidth="1"/>
    <col min="11766" max="11766" width="4.28515625" style="68" customWidth="1"/>
    <col min="11767" max="11767" width="1.7109375" style="68" customWidth="1"/>
    <col min="11768" max="11768" width="3.42578125" style="68" customWidth="1"/>
    <col min="11769" max="11769" width="2.7109375" style="68" customWidth="1"/>
    <col min="11770" max="11770" width="3.42578125" style="68" customWidth="1"/>
    <col min="11771" max="11771" width="3.140625" style="68" customWidth="1"/>
    <col min="11772" max="11772" width="5" style="68" customWidth="1"/>
    <col min="11773" max="11773" width="1.7109375" style="68" customWidth="1"/>
    <col min="11774" max="11774" width="4.85546875" style="68" customWidth="1"/>
    <col min="11775" max="11775" width="1.28515625" style="68" customWidth="1"/>
    <col min="11776" max="11776" width="5.28515625" style="68" customWidth="1"/>
    <col min="11777" max="11777" width="0.85546875" style="68" customWidth="1"/>
    <col min="11778" max="11778" width="3" style="68" customWidth="1"/>
    <col min="11779" max="11779" width="3.42578125" style="68" customWidth="1"/>
    <col min="11780" max="11780" width="10.85546875" style="68" customWidth="1"/>
    <col min="11781" max="11781" width="14" style="68" customWidth="1"/>
    <col min="11782" max="11782" width="17.140625" style="68" customWidth="1"/>
    <col min="11783" max="11783" width="15.5703125" style="68" customWidth="1"/>
    <col min="11784" max="11784" width="13.28515625" style="68" customWidth="1"/>
    <col min="11785" max="11785" width="12.28515625" style="68" customWidth="1"/>
    <col min="11786" max="11786" width="13.42578125" style="68" customWidth="1"/>
    <col min="11787" max="11787" width="51.140625" style="68" customWidth="1"/>
    <col min="11788" max="11788" width="59" style="68" customWidth="1"/>
    <col min="11789" max="11789" width="60.85546875" style="68" customWidth="1"/>
    <col min="11790" max="11790" width="42.42578125" style="68" customWidth="1"/>
    <col min="11791" max="11791" width="15.42578125" style="68" customWidth="1"/>
    <col min="11792" max="11792" width="19" style="68" customWidth="1"/>
    <col min="11793" max="12009" width="11.42578125" style="68"/>
    <col min="12010" max="12010" width="2.42578125" style="68" customWidth="1"/>
    <col min="12011" max="12011" width="40.28515625" style="68" customWidth="1"/>
    <col min="12012" max="12012" width="7.5703125" style="68" customWidth="1"/>
    <col min="12013" max="12013" width="4.28515625" style="68" customWidth="1"/>
    <col min="12014" max="12014" width="3" style="68" customWidth="1"/>
    <col min="12015" max="12015" width="5.140625" style="68" customWidth="1"/>
    <col min="12016" max="12016" width="1.140625" style="68" customWidth="1"/>
    <col min="12017" max="12017" width="3.42578125" style="68" customWidth="1"/>
    <col min="12018" max="12018" width="3" style="68" customWidth="1"/>
    <col min="12019" max="12019" width="4" style="68" customWidth="1"/>
    <col min="12020" max="12020" width="3.140625" style="68" customWidth="1"/>
    <col min="12021" max="12021" width="6.140625" style="68" customWidth="1"/>
    <col min="12022" max="12022" width="4.28515625" style="68" customWidth="1"/>
    <col min="12023" max="12023" width="1.7109375" style="68" customWidth="1"/>
    <col min="12024" max="12024" width="3.42578125" style="68" customWidth="1"/>
    <col min="12025" max="12025" width="2.7109375" style="68" customWidth="1"/>
    <col min="12026" max="12026" width="3.42578125" style="68" customWidth="1"/>
    <col min="12027" max="12027" width="3.140625" style="68" customWidth="1"/>
    <col min="12028" max="12028" width="5" style="68" customWidth="1"/>
    <col min="12029" max="12029" width="1.7109375" style="68" customWidth="1"/>
    <col min="12030" max="12030" width="4.85546875" style="68" customWidth="1"/>
    <col min="12031" max="12031" width="1.28515625" style="68" customWidth="1"/>
    <col min="12032" max="12032" width="5.28515625" style="68" customWidth="1"/>
    <col min="12033" max="12033" width="0.85546875" style="68" customWidth="1"/>
    <col min="12034" max="12034" width="3" style="68" customWidth="1"/>
    <col min="12035" max="12035" width="3.42578125" style="68" customWidth="1"/>
    <col min="12036" max="12036" width="10.85546875" style="68" customWidth="1"/>
    <col min="12037" max="12037" width="14" style="68" customWidth="1"/>
    <col min="12038" max="12038" width="17.140625" style="68" customWidth="1"/>
    <col min="12039" max="12039" width="15.5703125" style="68" customWidth="1"/>
    <col min="12040" max="12040" width="13.28515625" style="68" customWidth="1"/>
    <col min="12041" max="12041" width="12.28515625" style="68" customWidth="1"/>
    <col min="12042" max="12042" width="13.42578125" style="68" customWidth="1"/>
    <col min="12043" max="12043" width="51.140625" style="68" customWidth="1"/>
    <col min="12044" max="12044" width="59" style="68" customWidth="1"/>
    <col min="12045" max="12045" width="60.85546875" style="68" customWidth="1"/>
    <col min="12046" max="12046" width="42.42578125" style="68" customWidth="1"/>
    <col min="12047" max="12047" width="15.42578125" style="68" customWidth="1"/>
    <col min="12048" max="12048" width="19" style="68" customWidth="1"/>
    <col min="12049" max="12265" width="11.42578125" style="68"/>
    <col min="12266" max="12266" width="2.42578125" style="68" customWidth="1"/>
    <col min="12267" max="12267" width="40.28515625" style="68" customWidth="1"/>
    <col min="12268" max="12268" width="7.5703125" style="68" customWidth="1"/>
    <col min="12269" max="12269" width="4.28515625" style="68" customWidth="1"/>
    <col min="12270" max="12270" width="3" style="68" customWidth="1"/>
    <col min="12271" max="12271" width="5.140625" style="68" customWidth="1"/>
    <col min="12272" max="12272" width="1.140625" style="68" customWidth="1"/>
    <col min="12273" max="12273" width="3.42578125" style="68" customWidth="1"/>
    <col min="12274" max="12274" width="3" style="68" customWidth="1"/>
    <col min="12275" max="12275" width="4" style="68" customWidth="1"/>
    <col min="12276" max="12276" width="3.140625" style="68" customWidth="1"/>
    <col min="12277" max="12277" width="6.140625" style="68" customWidth="1"/>
    <col min="12278" max="12278" width="4.28515625" style="68" customWidth="1"/>
    <col min="12279" max="12279" width="1.7109375" style="68" customWidth="1"/>
    <col min="12280" max="12280" width="3.42578125" style="68" customWidth="1"/>
    <col min="12281" max="12281" width="2.7109375" style="68" customWidth="1"/>
    <col min="12282" max="12282" width="3.42578125" style="68" customWidth="1"/>
    <col min="12283" max="12283" width="3.140625" style="68" customWidth="1"/>
    <col min="12284" max="12284" width="5" style="68" customWidth="1"/>
    <col min="12285" max="12285" width="1.7109375" style="68" customWidth="1"/>
    <col min="12286" max="12286" width="4.85546875" style="68" customWidth="1"/>
    <col min="12287" max="12287" width="1.28515625" style="68" customWidth="1"/>
    <col min="12288" max="12288" width="5.28515625" style="68" customWidth="1"/>
    <col min="12289" max="12289" width="0.85546875" style="68" customWidth="1"/>
    <col min="12290" max="12290" width="3" style="68" customWidth="1"/>
    <col min="12291" max="12291" width="3.42578125" style="68" customWidth="1"/>
    <col min="12292" max="12292" width="10.85546875" style="68" customWidth="1"/>
    <col min="12293" max="12293" width="14" style="68" customWidth="1"/>
    <col min="12294" max="12294" width="17.140625" style="68" customWidth="1"/>
    <col min="12295" max="12295" width="15.5703125" style="68" customWidth="1"/>
    <col min="12296" max="12296" width="13.28515625" style="68" customWidth="1"/>
    <col min="12297" max="12297" width="12.28515625" style="68" customWidth="1"/>
    <col min="12298" max="12298" width="13.42578125" style="68" customWidth="1"/>
    <col min="12299" max="12299" width="51.140625" style="68" customWidth="1"/>
    <col min="12300" max="12300" width="59" style="68" customWidth="1"/>
    <col min="12301" max="12301" width="60.85546875" style="68" customWidth="1"/>
    <col min="12302" max="12302" width="42.42578125" style="68" customWidth="1"/>
    <col min="12303" max="12303" width="15.42578125" style="68" customWidth="1"/>
    <col min="12304" max="12304" width="19" style="68" customWidth="1"/>
    <col min="12305" max="12521" width="11.42578125" style="68"/>
    <col min="12522" max="12522" width="2.42578125" style="68" customWidth="1"/>
    <col min="12523" max="12523" width="40.28515625" style="68" customWidth="1"/>
    <col min="12524" max="12524" width="7.5703125" style="68" customWidth="1"/>
    <col min="12525" max="12525" width="4.28515625" style="68" customWidth="1"/>
    <col min="12526" max="12526" width="3" style="68" customWidth="1"/>
    <col min="12527" max="12527" width="5.140625" style="68" customWidth="1"/>
    <col min="12528" max="12528" width="1.140625" style="68" customWidth="1"/>
    <col min="12529" max="12529" width="3.42578125" style="68" customWidth="1"/>
    <col min="12530" max="12530" width="3" style="68" customWidth="1"/>
    <col min="12531" max="12531" width="4" style="68" customWidth="1"/>
    <col min="12532" max="12532" width="3.140625" style="68" customWidth="1"/>
    <col min="12533" max="12533" width="6.140625" style="68" customWidth="1"/>
    <col min="12534" max="12534" width="4.28515625" style="68" customWidth="1"/>
    <col min="12535" max="12535" width="1.7109375" style="68" customWidth="1"/>
    <col min="12536" max="12536" width="3.42578125" style="68" customWidth="1"/>
    <col min="12537" max="12537" width="2.7109375" style="68" customWidth="1"/>
    <col min="12538" max="12538" width="3.42578125" style="68" customWidth="1"/>
    <col min="12539" max="12539" width="3.140625" style="68" customWidth="1"/>
    <col min="12540" max="12540" width="5" style="68" customWidth="1"/>
    <col min="12541" max="12541" width="1.7109375" style="68" customWidth="1"/>
    <col min="12542" max="12542" width="4.85546875" style="68" customWidth="1"/>
    <col min="12543" max="12543" width="1.28515625" style="68" customWidth="1"/>
    <col min="12544" max="12544" width="5.28515625" style="68" customWidth="1"/>
    <col min="12545" max="12545" width="0.85546875" style="68" customWidth="1"/>
    <col min="12546" max="12546" width="3" style="68" customWidth="1"/>
    <col min="12547" max="12547" width="3.42578125" style="68" customWidth="1"/>
    <col min="12548" max="12548" width="10.85546875" style="68" customWidth="1"/>
    <col min="12549" max="12549" width="14" style="68" customWidth="1"/>
    <col min="12550" max="12550" width="17.140625" style="68" customWidth="1"/>
    <col min="12551" max="12551" width="15.5703125" style="68" customWidth="1"/>
    <col min="12552" max="12552" width="13.28515625" style="68" customWidth="1"/>
    <col min="12553" max="12553" width="12.28515625" style="68" customWidth="1"/>
    <col min="12554" max="12554" width="13.42578125" style="68" customWidth="1"/>
    <col min="12555" max="12555" width="51.140625" style="68" customWidth="1"/>
    <col min="12556" max="12556" width="59" style="68" customWidth="1"/>
    <col min="12557" max="12557" width="60.85546875" style="68" customWidth="1"/>
    <col min="12558" max="12558" width="42.42578125" style="68" customWidth="1"/>
    <col min="12559" max="12559" width="15.42578125" style="68" customWidth="1"/>
    <col min="12560" max="12560" width="19" style="68" customWidth="1"/>
    <col min="12561" max="12777" width="11.42578125" style="68"/>
    <col min="12778" max="12778" width="2.42578125" style="68" customWidth="1"/>
    <col min="12779" max="12779" width="40.28515625" style="68" customWidth="1"/>
    <col min="12780" max="12780" width="7.5703125" style="68" customWidth="1"/>
    <col min="12781" max="12781" width="4.28515625" style="68" customWidth="1"/>
    <col min="12782" max="12782" width="3" style="68" customWidth="1"/>
    <col min="12783" max="12783" width="5.140625" style="68" customWidth="1"/>
    <col min="12784" max="12784" width="1.140625" style="68" customWidth="1"/>
    <col min="12785" max="12785" width="3.42578125" style="68" customWidth="1"/>
    <col min="12786" max="12786" width="3" style="68" customWidth="1"/>
    <col min="12787" max="12787" width="4" style="68" customWidth="1"/>
    <col min="12788" max="12788" width="3.140625" style="68" customWidth="1"/>
    <col min="12789" max="12789" width="6.140625" style="68" customWidth="1"/>
    <col min="12790" max="12790" width="4.28515625" style="68" customWidth="1"/>
    <col min="12791" max="12791" width="1.7109375" style="68" customWidth="1"/>
    <col min="12792" max="12792" width="3.42578125" style="68" customWidth="1"/>
    <col min="12793" max="12793" width="2.7109375" style="68" customWidth="1"/>
    <col min="12794" max="12794" width="3.42578125" style="68" customWidth="1"/>
    <col min="12795" max="12795" width="3.140625" style="68" customWidth="1"/>
    <col min="12796" max="12796" width="5" style="68" customWidth="1"/>
    <col min="12797" max="12797" width="1.7109375" style="68" customWidth="1"/>
    <col min="12798" max="12798" width="4.85546875" style="68" customWidth="1"/>
    <col min="12799" max="12799" width="1.28515625" style="68" customWidth="1"/>
    <col min="12800" max="12800" width="5.28515625" style="68" customWidth="1"/>
    <col min="12801" max="12801" width="0.85546875" style="68" customWidth="1"/>
    <col min="12802" max="12802" width="3" style="68" customWidth="1"/>
    <col min="12803" max="12803" width="3.42578125" style="68" customWidth="1"/>
    <col min="12804" max="12804" width="10.85546875" style="68" customWidth="1"/>
    <col min="12805" max="12805" width="14" style="68" customWidth="1"/>
    <col min="12806" max="12806" width="17.140625" style="68" customWidth="1"/>
    <col min="12807" max="12807" width="15.5703125" style="68" customWidth="1"/>
    <col min="12808" max="12808" width="13.28515625" style="68" customWidth="1"/>
    <col min="12809" max="12809" width="12.28515625" style="68" customWidth="1"/>
    <col min="12810" max="12810" width="13.42578125" style="68" customWidth="1"/>
    <col min="12811" max="12811" width="51.140625" style="68" customWidth="1"/>
    <col min="12812" max="12812" width="59" style="68" customWidth="1"/>
    <col min="12813" max="12813" width="60.85546875" style="68" customWidth="1"/>
    <col min="12814" max="12814" width="42.42578125" style="68" customWidth="1"/>
    <col min="12815" max="12815" width="15.42578125" style="68" customWidth="1"/>
    <col min="12816" max="12816" width="19" style="68" customWidth="1"/>
    <col min="12817" max="13033" width="11.42578125" style="68"/>
    <col min="13034" max="13034" width="2.42578125" style="68" customWidth="1"/>
    <col min="13035" max="13035" width="40.28515625" style="68" customWidth="1"/>
    <col min="13036" max="13036" width="7.5703125" style="68" customWidth="1"/>
    <col min="13037" max="13037" width="4.28515625" style="68" customWidth="1"/>
    <col min="13038" max="13038" width="3" style="68" customWidth="1"/>
    <col min="13039" max="13039" width="5.140625" style="68" customWidth="1"/>
    <col min="13040" max="13040" width="1.140625" style="68" customWidth="1"/>
    <col min="13041" max="13041" width="3.42578125" style="68" customWidth="1"/>
    <col min="13042" max="13042" width="3" style="68" customWidth="1"/>
    <col min="13043" max="13043" width="4" style="68" customWidth="1"/>
    <col min="13044" max="13044" width="3.140625" style="68" customWidth="1"/>
    <col min="13045" max="13045" width="6.140625" style="68" customWidth="1"/>
    <col min="13046" max="13046" width="4.28515625" style="68" customWidth="1"/>
    <col min="13047" max="13047" width="1.7109375" style="68" customWidth="1"/>
    <col min="13048" max="13048" width="3.42578125" style="68" customWidth="1"/>
    <col min="13049" max="13049" width="2.7109375" style="68" customWidth="1"/>
    <col min="13050" max="13050" width="3.42578125" style="68" customWidth="1"/>
    <col min="13051" max="13051" width="3.140625" style="68" customWidth="1"/>
    <col min="13052" max="13052" width="5" style="68" customWidth="1"/>
    <col min="13053" max="13053" width="1.7109375" style="68" customWidth="1"/>
    <col min="13054" max="13054" width="4.85546875" style="68" customWidth="1"/>
    <col min="13055" max="13055" width="1.28515625" style="68" customWidth="1"/>
    <col min="13056" max="13056" width="5.28515625" style="68" customWidth="1"/>
    <col min="13057" max="13057" width="0.85546875" style="68" customWidth="1"/>
    <col min="13058" max="13058" width="3" style="68" customWidth="1"/>
    <col min="13059" max="13059" width="3.42578125" style="68" customWidth="1"/>
    <col min="13060" max="13060" width="10.85546875" style="68" customWidth="1"/>
    <col min="13061" max="13061" width="14" style="68" customWidth="1"/>
    <col min="13062" max="13062" width="17.140625" style="68" customWidth="1"/>
    <col min="13063" max="13063" width="15.5703125" style="68" customWidth="1"/>
    <col min="13064" max="13064" width="13.28515625" style="68" customWidth="1"/>
    <col min="13065" max="13065" width="12.28515625" style="68" customWidth="1"/>
    <col min="13066" max="13066" width="13.42578125" style="68" customWidth="1"/>
    <col min="13067" max="13067" width="51.140625" style="68" customWidth="1"/>
    <col min="13068" max="13068" width="59" style="68" customWidth="1"/>
    <col min="13069" max="13069" width="60.85546875" style="68" customWidth="1"/>
    <col min="13070" max="13070" width="42.42578125" style="68" customWidth="1"/>
    <col min="13071" max="13071" width="15.42578125" style="68" customWidth="1"/>
    <col min="13072" max="13072" width="19" style="68" customWidth="1"/>
    <col min="13073" max="13289" width="11.42578125" style="68"/>
    <col min="13290" max="13290" width="2.42578125" style="68" customWidth="1"/>
    <col min="13291" max="13291" width="40.28515625" style="68" customWidth="1"/>
    <col min="13292" max="13292" width="7.5703125" style="68" customWidth="1"/>
    <col min="13293" max="13293" width="4.28515625" style="68" customWidth="1"/>
    <col min="13294" max="13294" width="3" style="68" customWidth="1"/>
    <col min="13295" max="13295" width="5.140625" style="68" customWidth="1"/>
    <col min="13296" max="13296" width="1.140625" style="68" customWidth="1"/>
    <col min="13297" max="13297" width="3.42578125" style="68" customWidth="1"/>
    <col min="13298" max="13298" width="3" style="68" customWidth="1"/>
    <col min="13299" max="13299" width="4" style="68" customWidth="1"/>
    <col min="13300" max="13300" width="3.140625" style="68" customWidth="1"/>
    <col min="13301" max="13301" width="6.140625" style="68" customWidth="1"/>
    <col min="13302" max="13302" width="4.28515625" style="68" customWidth="1"/>
    <col min="13303" max="13303" width="1.7109375" style="68" customWidth="1"/>
    <col min="13304" max="13304" width="3.42578125" style="68" customWidth="1"/>
    <col min="13305" max="13305" width="2.7109375" style="68" customWidth="1"/>
    <col min="13306" max="13306" width="3.42578125" style="68" customWidth="1"/>
    <col min="13307" max="13307" width="3.140625" style="68" customWidth="1"/>
    <col min="13308" max="13308" width="5" style="68" customWidth="1"/>
    <col min="13309" max="13309" width="1.7109375" style="68" customWidth="1"/>
    <col min="13310" max="13310" width="4.85546875" style="68" customWidth="1"/>
    <col min="13311" max="13311" width="1.28515625" style="68" customWidth="1"/>
    <col min="13312" max="13312" width="5.28515625" style="68" customWidth="1"/>
    <col min="13313" max="13313" width="0.85546875" style="68" customWidth="1"/>
    <col min="13314" max="13314" width="3" style="68" customWidth="1"/>
    <col min="13315" max="13315" width="3.42578125" style="68" customWidth="1"/>
    <col min="13316" max="13316" width="10.85546875" style="68" customWidth="1"/>
    <col min="13317" max="13317" width="14" style="68" customWidth="1"/>
    <col min="13318" max="13318" width="17.140625" style="68" customWidth="1"/>
    <col min="13319" max="13319" width="15.5703125" style="68" customWidth="1"/>
    <col min="13320" max="13320" width="13.28515625" style="68" customWidth="1"/>
    <col min="13321" max="13321" width="12.28515625" style="68" customWidth="1"/>
    <col min="13322" max="13322" width="13.42578125" style="68" customWidth="1"/>
    <col min="13323" max="13323" width="51.140625" style="68" customWidth="1"/>
    <col min="13324" max="13324" width="59" style="68" customWidth="1"/>
    <col min="13325" max="13325" width="60.85546875" style="68" customWidth="1"/>
    <col min="13326" max="13326" width="42.42578125" style="68" customWidth="1"/>
    <col min="13327" max="13327" width="15.42578125" style="68" customWidth="1"/>
    <col min="13328" max="13328" width="19" style="68" customWidth="1"/>
    <col min="13329" max="13545" width="11.42578125" style="68"/>
    <col min="13546" max="13546" width="2.42578125" style="68" customWidth="1"/>
    <col min="13547" max="13547" width="40.28515625" style="68" customWidth="1"/>
    <col min="13548" max="13548" width="7.5703125" style="68" customWidth="1"/>
    <col min="13549" max="13549" width="4.28515625" style="68" customWidth="1"/>
    <col min="13550" max="13550" width="3" style="68" customWidth="1"/>
    <col min="13551" max="13551" width="5.140625" style="68" customWidth="1"/>
    <col min="13552" max="13552" width="1.140625" style="68" customWidth="1"/>
    <col min="13553" max="13553" width="3.42578125" style="68" customWidth="1"/>
    <col min="13554" max="13554" width="3" style="68" customWidth="1"/>
    <col min="13555" max="13555" width="4" style="68" customWidth="1"/>
    <col min="13556" max="13556" width="3.140625" style="68" customWidth="1"/>
    <col min="13557" max="13557" width="6.140625" style="68" customWidth="1"/>
    <col min="13558" max="13558" width="4.28515625" style="68" customWidth="1"/>
    <col min="13559" max="13559" width="1.7109375" style="68" customWidth="1"/>
    <col min="13560" max="13560" width="3.42578125" style="68" customWidth="1"/>
    <col min="13561" max="13561" width="2.7109375" style="68" customWidth="1"/>
    <col min="13562" max="13562" width="3.42578125" style="68" customWidth="1"/>
    <col min="13563" max="13563" width="3.140625" style="68" customWidth="1"/>
    <col min="13564" max="13564" width="5" style="68" customWidth="1"/>
    <col min="13565" max="13565" width="1.7109375" style="68" customWidth="1"/>
    <col min="13566" max="13566" width="4.85546875" style="68" customWidth="1"/>
    <col min="13567" max="13567" width="1.28515625" style="68" customWidth="1"/>
    <col min="13568" max="13568" width="5.28515625" style="68" customWidth="1"/>
    <col min="13569" max="13569" width="0.85546875" style="68" customWidth="1"/>
    <col min="13570" max="13570" width="3" style="68" customWidth="1"/>
    <col min="13571" max="13571" width="3.42578125" style="68" customWidth="1"/>
    <col min="13572" max="13572" width="10.85546875" style="68" customWidth="1"/>
    <col min="13573" max="13573" width="14" style="68" customWidth="1"/>
    <col min="13574" max="13574" width="17.140625" style="68" customWidth="1"/>
    <col min="13575" max="13575" width="15.5703125" style="68" customWidth="1"/>
    <col min="13576" max="13576" width="13.28515625" style="68" customWidth="1"/>
    <col min="13577" max="13577" width="12.28515625" style="68" customWidth="1"/>
    <col min="13578" max="13578" width="13.42578125" style="68" customWidth="1"/>
    <col min="13579" max="13579" width="51.140625" style="68" customWidth="1"/>
    <col min="13580" max="13580" width="59" style="68" customWidth="1"/>
    <col min="13581" max="13581" width="60.85546875" style="68" customWidth="1"/>
    <col min="13582" max="13582" width="42.42578125" style="68" customWidth="1"/>
    <col min="13583" max="13583" width="15.42578125" style="68" customWidth="1"/>
    <col min="13584" max="13584" width="19" style="68" customWidth="1"/>
    <col min="13585" max="13801" width="11.42578125" style="68"/>
    <col min="13802" max="13802" width="2.42578125" style="68" customWidth="1"/>
    <col min="13803" max="13803" width="40.28515625" style="68" customWidth="1"/>
    <col min="13804" max="13804" width="7.5703125" style="68" customWidth="1"/>
    <col min="13805" max="13805" width="4.28515625" style="68" customWidth="1"/>
    <col min="13806" max="13806" width="3" style="68" customWidth="1"/>
    <col min="13807" max="13807" width="5.140625" style="68" customWidth="1"/>
    <col min="13808" max="13808" width="1.140625" style="68" customWidth="1"/>
    <col min="13809" max="13809" width="3.42578125" style="68" customWidth="1"/>
    <col min="13810" max="13810" width="3" style="68" customWidth="1"/>
    <col min="13811" max="13811" width="4" style="68" customWidth="1"/>
    <col min="13812" max="13812" width="3.140625" style="68" customWidth="1"/>
    <col min="13813" max="13813" width="6.140625" style="68" customWidth="1"/>
    <col min="13814" max="13814" width="4.28515625" style="68" customWidth="1"/>
    <col min="13815" max="13815" width="1.7109375" style="68" customWidth="1"/>
    <col min="13816" max="13816" width="3.42578125" style="68" customWidth="1"/>
    <col min="13817" max="13817" width="2.7109375" style="68" customWidth="1"/>
    <col min="13818" max="13818" width="3.42578125" style="68" customWidth="1"/>
    <col min="13819" max="13819" width="3.140625" style="68" customWidth="1"/>
    <col min="13820" max="13820" width="5" style="68" customWidth="1"/>
    <col min="13821" max="13821" width="1.7109375" style="68" customWidth="1"/>
    <col min="13822" max="13822" width="4.85546875" style="68" customWidth="1"/>
    <col min="13823" max="13823" width="1.28515625" style="68" customWidth="1"/>
    <col min="13824" max="13824" width="5.28515625" style="68" customWidth="1"/>
    <col min="13825" max="13825" width="0.85546875" style="68" customWidth="1"/>
    <col min="13826" max="13826" width="3" style="68" customWidth="1"/>
    <col min="13827" max="13827" width="3.42578125" style="68" customWidth="1"/>
    <col min="13828" max="13828" width="10.85546875" style="68" customWidth="1"/>
    <col min="13829" max="13829" width="14" style="68" customWidth="1"/>
    <col min="13830" max="13830" width="17.140625" style="68" customWidth="1"/>
    <col min="13831" max="13831" width="15.5703125" style="68" customWidth="1"/>
    <col min="13832" max="13832" width="13.28515625" style="68" customWidth="1"/>
    <col min="13833" max="13833" width="12.28515625" style="68" customWidth="1"/>
    <col min="13834" max="13834" width="13.42578125" style="68" customWidth="1"/>
    <col min="13835" max="13835" width="51.140625" style="68" customWidth="1"/>
    <col min="13836" max="13836" width="59" style="68" customWidth="1"/>
    <col min="13837" max="13837" width="60.85546875" style="68" customWidth="1"/>
    <col min="13838" max="13838" width="42.42578125" style="68" customWidth="1"/>
    <col min="13839" max="13839" width="15.42578125" style="68" customWidth="1"/>
    <col min="13840" max="13840" width="19" style="68" customWidth="1"/>
    <col min="13841" max="14057" width="11.42578125" style="68"/>
    <col min="14058" max="14058" width="2.42578125" style="68" customWidth="1"/>
    <col min="14059" max="14059" width="40.28515625" style="68" customWidth="1"/>
    <col min="14060" max="14060" width="7.5703125" style="68" customWidth="1"/>
    <col min="14061" max="14061" width="4.28515625" style="68" customWidth="1"/>
    <col min="14062" max="14062" width="3" style="68" customWidth="1"/>
    <col min="14063" max="14063" width="5.140625" style="68" customWidth="1"/>
    <col min="14064" max="14064" width="1.140625" style="68" customWidth="1"/>
    <col min="14065" max="14065" width="3.42578125" style="68" customWidth="1"/>
    <col min="14066" max="14066" width="3" style="68" customWidth="1"/>
    <col min="14067" max="14067" width="4" style="68" customWidth="1"/>
    <col min="14068" max="14068" width="3.140625" style="68" customWidth="1"/>
    <col min="14069" max="14069" width="6.140625" style="68" customWidth="1"/>
    <col min="14070" max="14070" width="4.28515625" style="68" customWidth="1"/>
    <col min="14071" max="14071" width="1.7109375" style="68" customWidth="1"/>
    <col min="14072" max="14072" width="3.42578125" style="68" customWidth="1"/>
    <col min="14073" max="14073" width="2.7109375" style="68" customWidth="1"/>
    <col min="14074" max="14074" width="3.42578125" style="68" customWidth="1"/>
    <col min="14075" max="14075" width="3.140625" style="68" customWidth="1"/>
    <col min="14076" max="14076" width="5" style="68" customWidth="1"/>
    <col min="14077" max="14077" width="1.7109375" style="68" customWidth="1"/>
    <col min="14078" max="14078" width="4.85546875" style="68" customWidth="1"/>
    <col min="14079" max="14079" width="1.28515625" style="68" customWidth="1"/>
    <col min="14080" max="14080" width="5.28515625" style="68" customWidth="1"/>
    <col min="14081" max="14081" width="0.85546875" style="68" customWidth="1"/>
    <col min="14082" max="14082" width="3" style="68" customWidth="1"/>
    <col min="14083" max="14083" width="3.42578125" style="68" customWidth="1"/>
    <col min="14084" max="14084" width="10.85546875" style="68" customWidth="1"/>
    <col min="14085" max="14085" width="14" style="68" customWidth="1"/>
    <col min="14086" max="14086" width="17.140625" style="68" customWidth="1"/>
    <col min="14087" max="14087" width="15.5703125" style="68" customWidth="1"/>
    <col min="14088" max="14088" width="13.28515625" style="68" customWidth="1"/>
    <col min="14089" max="14089" width="12.28515625" style="68" customWidth="1"/>
    <col min="14090" max="14090" width="13.42578125" style="68" customWidth="1"/>
    <col min="14091" max="14091" width="51.140625" style="68" customWidth="1"/>
    <col min="14092" max="14092" width="59" style="68" customWidth="1"/>
    <col min="14093" max="14093" width="60.85546875" style="68" customWidth="1"/>
    <col min="14094" max="14094" width="42.42578125" style="68" customWidth="1"/>
    <col min="14095" max="14095" width="15.42578125" style="68" customWidth="1"/>
    <col min="14096" max="14096" width="19" style="68" customWidth="1"/>
    <col min="14097" max="14313" width="11.42578125" style="68"/>
    <col min="14314" max="14314" width="2.42578125" style="68" customWidth="1"/>
    <col min="14315" max="14315" width="40.28515625" style="68" customWidth="1"/>
    <col min="14316" max="14316" width="7.5703125" style="68" customWidth="1"/>
    <col min="14317" max="14317" width="4.28515625" style="68" customWidth="1"/>
    <col min="14318" max="14318" width="3" style="68" customWidth="1"/>
    <col min="14319" max="14319" width="5.140625" style="68" customWidth="1"/>
    <col min="14320" max="14320" width="1.140625" style="68" customWidth="1"/>
    <col min="14321" max="14321" width="3.42578125" style="68" customWidth="1"/>
    <col min="14322" max="14322" width="3" style="68" customWidth="1"/>
    <col min="14323" max="14323" width="4" style="68" customWidth="1"/>
    <col min="14324" max="14324" width="3.140625" style="68" customWidth="1"/>
    <col min="14325" max="14325" width="6.140625" style="68" customWidth="1"/>
    <col min="14326" max="14326" width="4.28515625" style="68" customWidth="1"/>
    <col min="14327" max="14327" width="1.7109375" style="68" customWidth="1"/>
    <col min="14328" max="14328" width="3.42578125" style="68" customWidth="1"/>
    <col min="14329" max="14329" width="2.7109375" style="68" customWidth="1"/>
    <col min="14330" max="14330" width="3.42578125" style="68" customWidth="1"/>
    <col min="14331" max="14331" width="3.140625" style="68" customWidth="1"/>
    <col min="14332" max="14332" width="5" style="68" customWidth="1"/>
    <col min="14333" max="14333" width="1.7109375" style="68" customWidth="1"/>
    <col min="14334" max="14334" width="4.85546875" style="68" customWidth="1"/>
    <col min="14335" max="14335" width="1.28515625" style="68" customWidth="1"/>
    <col min="14336" max="14336" width="5.28515625" style="68" customWidth="1"/>
    <col min="14337" max="14337" width="0.85546875" style="68" customWidth="1"/>
    <col min="14338" max="14338" width="3" style="68" customWidth="1"/>
    <col min="14339" max="14339" width="3.42578125" style="68" customWidth="1"/>
    <col min="14340" max="14340" width="10.85546875" style="68" customWidth="1"/>
    <col min="14341" max="14341" width="14" style="68" customWidth="1"/>
    <col min="14342" max="14342" width="17.140625" style="68" customWidth="1"/>
    <col min="14343" max="14343" width="15.5703125" style="68" customWidth="1"/>
    <col min="14344" max="14344" width="13.28515625" style="68" customWidth="1"/>
    <col min="14345" max="14345" width="12.28515625" style="68" customWidth="1"/>
    <col min="14346" max="14346" width="13.42578125" style="68" customWidth="1"/>
    <col min="14347" max="14347" width="51.140625" style="68" customWidth="1"/>
    <col min="14348" max="14348" width="59" style="68" customWidth="1"/>
    <col min="14349" max="14349" width="60.85546875" style="68" customWidth="1"/>
    <col min="14350" max="14350" width="42.42578125" style="68" customWidth="1"/>
    <col min="14351" max="14351" width="15.42578125" style="68" customWidth="1"/>
    <col min="14352" max="14352" width="19" style="68" customWidth="1"/>
    <col min="14353" max="14569" width="11.42578125" style="68"/>
    <col min="14570" max="14570" width="2.42578125" style="68" customWidth="1"/>
    <col min="14571" max="14571" width="40.28515625" style="68" customWidth="1"/>
    <col min="14572" max="14572" width="7.5703125" style="68" customWidth="1"/>
    <col min="14573" max="14573" width="4.28515625" style="68" customWidth="1"/>
    <col min="14574" max="14574" width="3" style="68" customWidth="1"/>
    <col min="14575" max="14575" width="5.140625" style="68" customWidth="1"/>
    <col min="14576" max="14576" width="1.140625" style="68" customWidth="1"/>
    <col min="14577" max="14577" width="3.42578125" style="68" customWidth="1"/>
    <col min="14578" max="14578" width="3" style="68" customWidth="1"/>
    <col min="14579" max="14579" width="4" style="68" customWidth="1"/>
    <col min="14580" max="14580" width="3.140625" style="68" customWidth="1"/>
    <col min="14581" max="14581" width="6.140625" style="68" customWidth="1"/>
    <col min="14582" max="14582" width="4.28515625" style="68" customWidth="1"/>
    <col min="14583" max="14583" width="1.7109375" style="68" customWidth="1"/>
    <col min="14584" max="14584" width="3.42578125" style="68" customWidth="1"/>
    <col min="14585" max="14585" width="2.7109375" style="68" customWidth="1"/>
    <col min="14586" max="14586" width="3.42578125" style="68" customWidth="1"/>
    <col min="14587" max="14587" width="3.140625" style="68" customWidth="1"/>
    <col min="14588" max="14588" width="5" style="68" customWidth="1"/>
    <col min="14589" max="14589" width="1.7109375" style="68" customWidth="1"/>
    <col min="14590" max="14590" width="4.85546875" style="68" customWidth="1"/>
    <col min="14591" max="14591" width="1.28515625" style="68" customWidth="1"/>
    <col min="14592" max="14592" width="5.28515625" style="68" customWidth="1"/>
    <col min="14593" max="14593" width="0.85546875" style="68" customWidth="1"/>
    <col min="14594" max="14594" width="3" style="68" customWidth="1"/>
    <col min="14595" max="14595" width="3.42578125" style="68" customWidth="1"/>
    <col min="14596" max="14596" width="10.85546875" style="68" customWidth="1"/>
    <col min="14597" max="14597" width="14" style="68" customWidth="1"/>
    <col min="14598" max="14598" width="17.140625" style="68" customWidth="1"/>
    <col min="14599" max="14599" width="15.5703125" style="68" customWidth="1"/>
    <col min="14600" max="14600" width="13.28515625" style="68" customWidth="1"/>
    <col min="14601" max="14601" width="12.28515625" style="68" customWidth="1"/>
    <col min="14602" max="14602" width="13.42578125" style="68" customWidth="1"/>
    <col min="14603" max="14603" width="51.140625" style="68" customWidth="1"/>
    <col min="14604" max="14604" width="59" style="68" customWidth="1"/>
    <col min="14605" max="14605" width="60.85546875" style="68" customWidth="1"/>
    <col min="14606" max="14606" width="42.42578125" style="68" customWidth="1"/>
    <col min="14607" max="14607" width="15.42578125" style="68" customWidth="1"/>
    <col min="14608" max="14608" width="19" style="68" customWidth="1"/>
    <col min="14609" max="14825" width="11.42578125" style="68"/>
    <col min="14826" max="14826" width="2.42578125" style="68" customWidth="1"/>
    <col min="14827" max="14827" width="40.28515625" style="68" customWidth="1"/>
    <col min="14828" max="14828" width="7.5703125" style="68" customWidth="1"/>
    <col min="14829" max="14829" width="4.28515625" style="68" customWidth="1"/>
    <col min="14830" max="14830" width="3" style="68" customWidth="1"/>
    <col min="14831" max="14831" width="5.140625" style="68" customWidth="1"/>
    <col min="14832" max="14832" width="1.140625" style="68" customWidth="1"/>
    <col min="14833" max="14833" width="3.42578125" style="68" customWidth="1"/>
    <col min="14834" max="14834" width="3" style="68" customWidth="1"/>
    <col min="14835" max="14835" width="4" style="68" customWidth="1"/>
    <col min="14836" max="14836" width="3.140625" style="68" customWidth="1"/>
    <col min="14837" max="14837" width="6.140625" style="68" customWidth="1"/>
    <col min="14838" max="14838" width="4.28515625" style="68" customWidth="1"/>
    <col min="14839" max="14839" width="1.7109375" style="68" customWidth="1"/>
    <col min="14840" max="14840" width="3.42578125" style="68" customWidth="1"/>
    <col min="14841" max="14841" width="2.7109375" style="68" customWidth="1"/>
    <col min="14842" max="14842" width="3.42578125" style="68" customWidth="1"/>
    <col min="14843" max="14843" width="3.140625" style="68" customWidth="1"/>
    <col min="14844" max="14844" width="5" style="68" customWidth="1"/>
    <col min="14845" max="14845" width="1.7109375" style="68" customWidth="1"/>
    <col min="14846" max="14846" width="4.85546875" style="68" customWidth="1"/>
    <col min="14847" max="14847" width="1.28515625" style="68" customWidth="1"/>
    <col min="14848" max="14848" width="5.28515625" style="68" customWidth="1"/>
    <col min="14849" max="14849" width="0.85546875" style="68" customWidth="1"/>
    <col min="14850" max="14850" width="3" style="68" customWidth="1"/>
    <col min="14851" max="14851" width="3.42578125" style="68" customWidth="1"/>
    <col min="14852" max="14852" width="10.85546875" style="68" customWidth="1"/>
    <col min="14853" max="14853" width="14" style="68" customWidth="1"/>
    <col min="14854" max="14854" width="17.140625" style="68" customWidth="1"/>
    <col min="14855" max="14855" width="15.5703125" style="68" customWidth="1"/>
    <col min="14856" max="14856" width="13.28515625" style="68" customWidth="1"/>
    <col min="14857" max="14857" width="12.28515625" style="68" customWidth="1"/>
    <col min="14858" max="14858" width="13.42578125" style="68" customWidth="1"/>
    <col min="14859" max="14859" width="51.140625" style="68" customWidth="1"/>
    <col min="14860" max="14860" width="59" style="68" customWidth="1"/>
    <col min="14861" max="14861" width="60.85546875" style="68" customWidth="1"/>
    <col min="14862" max="14862" width="42.42578125" style="68" customWidth="1"/>
    <col min="14863" max="14863" width="15.42578125" style="68" customWidth="1"/>
    <col min="14864" max="14864" width="19" style="68" customWidth="1"/>
    <col min="14865" max="15081" width="11.42578125" style="68"/>
    <col min="15082" max="15082" width="2.42578125" style="68" customWidth="1"/>
    <col min="15083" max="15083" width="40.28515625" style="68" customWidth="1"/>
    <col min="15084" max="15084" width="7.5703125" style="68" customWidth="1"/>
    <col min="15085" max="15085" width="4.28515625" style="68" customWidth="1"/>
    <col min="15086" max="15086" width="3" style="68" customWidth="1"/>
    <col min="15087" max="15087" width="5.140625" style="68" customWidth="1"/>
    <col min="15088" max="15088" width="1.140625" style="68" customWidth="1"/>
    <col min="15089" max="15089" width="3.42578125" style="68" customWidth="1"/>
    <col min="15090" max="15090" width="3" style="68" customWidth="1"/>
    <col min="15091" max="15091" width="4" style="68" customWidth="1"/>
    <col min="15092" max="15092" width="3.140625" style="68" customWidth="1"/>
    <col min="15093" max="15093" width="6.140625" style="68" customWidth="1"/>
    <col min="15094" max="15094" width="4.28515625" style="68" customWidth="1"/>
    <col min="15095" max="15095" width="1.7109375" style="68" customWidth="1"/>
    <col min="15096" max="15096" width="3.42578125" style="68" customWidth="1"/>
    <col min="15097" max="15097" width="2.7109375" style="68" customWidth="1"/>
    <col min="15098" max="15098" width="3.42578125" style="68" customWidth="1"/>
    <col min="15099" max="15099" width="3.140625" style="68" customWidth="1"/>
    <col min="15100" max="15100" width="5" style="68" customWidth="1"/>
    <col min="15101" max="15101" width="1.7109375" style="68" customWidth="1"/>
    <col min="15102" max="15102" width="4.85546875" style="68" customWidth="1"/>
    <col min="15103" max="15103" width="1.28515625" style="68" customWidth="1"/>
    <col min="15104" max="15104" width="5.28515625" style="68" customWidth="1"/>
    <col min="15105" max="15105" width="0.85546875" style="68" customWidth="1"/>
    <col min="15106" max="15106" width="3" style="68" customWidth="1"/>
    <col min="15107" max="15107" width="3.42578125" style="68" customWidth="1"/>
    <col min="15108" max="15108" width="10.85546875" style="68" customWidth="1"/>
    <col min="15109" max="15109" width="14" style="68" customWidth="1"/>
    <col min="15110" max="15110" width="17.140625" style="68" customWidth="1"/>
    <col min="15111" max="15111" width="15.5703125" style="68" customWidth="1"/>
    <col min="15112" max="15112" width="13.28515625" style="68" customWidth="1"/>
    <col min="15113" max="15113" width="12.28515625" style="68" customWidth="1"/>
    <col min="15114" max="15114" width="13.42578125" style="68" customWidth="1"/>
    <col min="15115" max="15115" width="51.140625" style="68" customWidth="1"/>
    <col min="15116" max="15116" width="59" style="68" customWidth="1"/>
    <col min="15117" max="15117" width="60.85546875" style="68" customWidth="1"/>
    <col min="15118" max="15118" width="42.42578125" style="68" customWidth="1"/>
    <col min="15119" max="15119" width="15.42578125" style="68" customWidth="1"/>
    <col min="15120" max="15120" width="19" style="68" customWidth="1"/>
    <col min="15121" max="15337" width="11.42578125" style="68"/>
    <col min="15338" max="15338" width="2.42578125" style="68" customWidth="1"/>
    <col min="15339" max="15339" width="40.28515625" style="68" customWidth="1"/>
    <col min="15340" max="15340" width="7.5703125" style="68" customWidth="1"/>
    <col min="15341" max="15341" width="4.28515625" style="68" customWidth="1"/>
    <col min="15342" max="15342" width="3" style="68" customWidth="1"/>
    <col min="15343" max="15343" width="5.140625" style="68" customWidth="1"/>
    <col min="15344" max="15344" width="1.140625" style="68" customWidth="1"/>
    <col min="15345" max="15345" width="3.42578125" style="68" customWidth="1"/>
    <col min="15346" max="15346" width="3" style="68" customWidth="1"/>
    <col min="15347" max="15347" width="4" style="68" customWidth="1"/>
    <col min="15348" max="15348" width="3.140625" style="68" customWidth="1"/>
    <col min="15349" max="15349" width="6.140625" style="68" customWidth="1"/>
    <col min="15350" max="15350" width="4.28515625" style="68" customWidth="1"/>
    <col min="15351" max="15351" width="1.7109375" style="68" customWidth="1"/>
    <col min="15352" max="15352" width="3.42578125" style="68" customWidth="1"/>
    <col min="15353" max="15353" width="2.7109375" style="68" customWidth="1"/>
    <col min="15354" max="15354" width="3.42578125" style="68" customWidth="1"/>
    <col min="15355" max="15355" width="3.140625" style="68" customWidth="1"/>
    <col min="15356" max="15356" width="5" style="68" customWidth="1"/>
    <col min="15357" max="15357" width="1.7109375" style="68" customWidth="1"/>
    <col min="15358" max="15358" width="4.85546875" style="68" customWidth="1"/>
    <col min="15359" max="15359" width="1.28515625" style="68" customWidth="1"/>
    <col min="15360" max="15360" width="5.28515625" style="68" customWidth="1"/>
    <col min="15361" max="15361" width="0.85546875" style="68" customWidth="1"/>
    <col min="15362" max="15362" width="3" style="68" customWidth="1"/>
    <col min="15363" max="15363" width="3.42578125" style="68" customWidth="1"/>
    <col min="15364" max="15364" width="10.85546875" style="68" customWidth="1"/>
    <col min="15365" max="15365" width="14" style="68" customWidth="1"/>
    <col min="15366" max="15366" width="17.140625" style="68" customWidth="1"/>
    <col min="15367" max="15367" width="15.5703125" style="68" customWidth="1"/>
    <col min="15368" max="15368" width="13.28515625" style="68" customWidth="1"/>
    <col min="15369" max="15369" width="12.28515625" style="68" customWidth="1"/>
    <col min="15370" max="15370" width="13.42578125" style="68" customWidth="1"/>
    <col min="15371" max="15371" width="51.140625" style="68" customWidth="1"/>
    <col min="15372" max="15372" width="59" style="68" customWidth="1"/>
    <col min="15373" max="15373" width="60.85546875" style="68" customWidth="1"/>
    <col min="15374" max="15374" width="42.42578125" style="68" customWidth="1"/>
    <col min="15375" max="15375" width="15.42578125" style="68" customWidth="1"/>
    <col min="15376" max="15376" width="19" style="68" customWidth="1"/>
    <col min="15377" max="15593" width="11.42578125" style="68"/>
    <col min="15594" max="15594" width="2.42578125" style="68" customWidth="1"/>
    <col min="15595" max="15595" width="40.28515625" style="68" customWidth="1"/>
    <col min="15596" max="15596" width="7.5703125" style="68" customWidth="1"/>
    <col min="15597" max="15597" width="4.28515625" style="68" customWidth="1"/>
    <col min="15598" max="15598" width="3" style="68" customWidth="1"/>
    <col min="15599" max="15599" width="5.140625" style="68" customWidth="1"/>
    <col min="15600" max="15600" width="1.140625" style="68" customWidth="1"/>
    <col min="15601" max="15601" width="3.42578125" style="68" customWidth="1"/>
    <col min="15602" max="15602" width="3" style="68" customWidth="1"/>
    <col min="15603" max="15603" width="4" style="68" customWidth="1"/>
    <col min="15604" max="15604" width="3.140625" style="68" customWidth="1"/>
    <col min="15605" max="15605" width="6.140625" style="68" customWidth="1"/>
    <col min="15606" max="15606" width="4.28515625" style="68" customWidth="1"/>
    <col min="15607" max="15607" width="1.7109375" style="68" customWidth="1"/>
    <col min="15608" max="15608" width="3.42578125" style="68" customWidth="1"/>
    <col min="15609" max="15609" width="2.7109375" style="68" customWidth="1"/>
    <col min="15610" max="15610" width="3.42578125" style="68" customWidth="1"/>
    <col min="15611" max="15611" width="3.140625" style="68" customWidth="1"/>
    <col min="15612" max="15612" width="5" style="68" customWidth="1"/>
    <col min="15613" max="15613" width="1.7109375" style="68" customWidth="1"/>
    <col min="15614" max="15614" width="4.85546875" style="68" customWidth="1"/>
    <col min="15615" max="15615" width="1.28515625" style="68" customWidth="1"/>
    <col min="15616" max="15616" width="5.28515625" style="68" customWidth="1"/>
    <col min="15617" max="15617" width="0.85546875" style="68" customWidth="1"/>
    <col min="15618" max="15618" width="3" style="68" customWidth="1"/>
    <col min="15619" max="15619" width="3.42578125" style="68" customWidth="1"/>
    <col min="15620" max="15620" width="10.85546875" style="68" customWidth="1"/>
    <col min="15621" max="15621" width="14" style="68" customWidth="1"/>
    <col min="15622" max="15622" width="17.140625" style="68" customWidth="1"/>
    <col min="15623" max="15623" width="15.5703125" style="68" customWidth="1"/>
    <col min="15624" max="15624" width="13.28515625" style="68" customWidth="1"/>
    <col min="15625" max="15625" width="12.28515625" style="68" customWidth="1"/>
    <col min="15626" max="15626" width="13.42578125" style="68" customWidth="1"/>
    <col min="15627" max="15627" width="51.140625" style="68" customWidth="1"/>
    <col min="15628" max="15628" width="59" style="68" customWidth="1"/>
    <col min="15629" max="15629" width="60.85546875" style="68" customWidth="1"/>
    <col min="15630" max="15630" width="42.42578125" style="68" customWidth="1"/>
    <col min="15631" max="15631" width="15.42578125" style="68" customWidth="1"/>
    <col min="15632" max="15632" width="19" style="68" customWidth="1"/>
    <col min="15633" max="15849" width="11.42578125" style="68"/>
    <col min="15850" max="15850" width="2.42578125" style="68" customWidth="1"/>
    <col min="15851" max="15851" width="40.28515625" style="68" customWidth="1"/>
    <col min="15852" max="15852" width="7.5703125" style="68" customWidth="1"/>
    <col min="15853" max="15853" width="4.28515625" style="68" customWidth="1"/>
    <col min="15854" max="15854" width="3" style="68" customWidth="1"/>
    <col min="15855" max="15855" width="5.140625" style="68" customWidth="1"/>
    <col min="15856" max="15856" width="1.140625" style="68" customWidth="1"/>
    <col min="15857" max="15857" width="3.42578125" style="68" customWidth="1"/>
    <col min="15858" max="15858" width="3" style="68" customWidth="1"/>
    <col min="15859" max="15859" width="4" style="68" customWidth="1"/>
    <col min="15860" max="15860" width="3.140625" style="68" customWidth="1"/>
    <col min="15861" max="15861" width="6.140625" style="68" customWidth="1"/>
    <col min="15862" max="15862" width="4.28515625" style="68" customWidth="1"/>
    <col min="15863" max="15863" width="1.7109375" style="68" customWidth="1"/>
    <col min="15864" max="15864" width="3.42578125" style="68" customWidth="1"/>
    <col min="15865" max="15865" width="2.7109375" style="68" customWidth="1"/>
    <col min="15866" max="15866" width="3.42578125" style="68" customWidth="1"/>
    <col min="15867" max="15867" width="3.140625" style="68" customWidth="1"/>
    <col min="15868" max="15868" width="5" style="68" customWidth="1"/>
    <col min="15869" max="15869" width="1.7109375" style="68" customWidth="1"/>
    <col min="15870" max="15870" width="4.85546875" style="68" customWidth="1"/>
    <col min="15871" max="15871" width="1.28515625" style="68" customWidth="1"/>
    <col min="15872" max="15872" width="5.28515625" style="68" customWidth="1"/>
    <col min="15873" max="15873" width="0.85546875" style="68" customWidth="1"/>
    <col min="15874" max="15874" width="3" style="68" customWidth="1"/>
    <col min="15875" max="15875" width="3.42578125" style="68" customWidth="1"/>
    <col min="15876" max="15876" width="10.85546875" style="68" customWidth="1"/>
    <col min="15877" max="15877" width="14" style="68" customWidth="1"/>
    <col min="15878" max="15878" width="17.140625" style="68" customWidth="1"/>
    <col min="15879" max="15879" width="15.5703125" style="68" customWidth="1"/>
    <col min="15880" max="15880" width="13.28515625" style="68" customWidth="1"/>
    <col min="15881" max="15881" width="12.28515625" style="68" customWidth="1"/>
    <col min="15882" max="15882" width="13.42578125" style="68" customWidth="1"/>
    <col min="15883" max="15883" width="51.140625" style="68" customWidth="1"/>
    <col min="15884" max="15884" width="59" style="68" customWidth="1"/>
    <col min="15885" max="15885" width="60.85546875" style="68" customWidth="1"/>
    <col min="15886" max="15886" width="42.42578125" style="68" customWidth="1"/>
    <col min="15887" max="15887" width="15.42578125" style="68" customWidth="1"/>
    <col min="15888" max="15888" width="19" style="68" customWidth="1"/>
    <col min="15889" max="16105" width="11.42578125" style="68"/>
    <col min="16106" max="16106" width="2.42578125" style="68" customWidth="1"/>
    <col min="16107" max="16107" width="40.28515625" style="68" customWidth="1"/>
    <col min="16108" max="16108" width="7.5703125" style="68" customWidth="1"/>
    <col min="16109" max="16109" width="4.28515625" style="68" customWidth="1"/>
    <col min="16110" max="16110" width="3" style="68" customWidth="1"/>
    <col min="16111" max="16111" width="5.140625" style="68" customWidth="1"/>
    <col min="16112" max="16112" width="1.140625" style="68" customWidth="1"/>
    <col min="16113" max="16113" width="3.42578125" style="68" customWidth="1"/>
    <col min="16114" max="16114" width="3" style="68" customWidth="1"/>
    <col min="16115" max="16115" width="4" style="68" customWidth="1"/>
    <col min="16116" max="16116" width="3.140625" style="68" customWidth="1"/>
    <col min="16117" max="16117" width="6.140625" style="68" customWidth="1"/>
    <col min="16118" max="16118" width="4.28515625" style="68" customWidth="1"/>
    <col min="16119" max="16119" width="1.7109375" style="68" customWidth="1"/>
    <col min="16120" max="16120" width="3.42578125" style="68" customWidth="1"/>
    <col min="16121" max="16121" width="2.7109375" style="68" customWidth="1"/>
    <col min="16122" max="16122" width="3.42578125" style="68" customWidth="1"/>
    <col min="16123" max="16123" width="3.140625" style="68" customWidth="1"/>
    <col min="16124" max="16124" width="5" style="68" customWidth="1"/>
    <col min="16125" max="16125" width="1.7109375" style="68" customWidth="1"/>
    <col min="16126" max="16126" width="4.85546875" style="68" customWidth="1"/>
    <col min="16127" max="16127" width="1.28515625" style="68" customWidth="1"/>
    <col min="16128" max="16128" width="5.28515625" style="68" customWidth="1"/>
    <col min="16129" max="16129" width="0.85546875" style="68" customWidth="1"/>
    <col min="16130" max="16130" width="3" style="68" customWidth="1"/>
    <col min="16131" max="16131" width="3.42578125" style="68" customWidth="1"/>
    <col min="16132" max="16132" width="10.85546875" style="68" customWidth="1"/>
    <col min="16133" max="16133" width="14" style="68" customWidth="1"/>
    <col min="16134" max="16134" width="17.140625" style="68" customWidth="1"/>
    <col min="16135" max="16135" width="15.5703125" style="68" customWidth="1"/>
    <col min="16136" max="16136" width="13.28515625" style="68" customWidth="1"/>
    <col min="16137" max="16137" width="12.28515625" style="68" customWidth="1"/>
    <col min="16138" max="16138" width="13.42578125" style="68" customWidth="1"/>
    <col min="16139" max="16139" width="51.140625" style="68" customWidth="1"/>
    <col min="16140" max="16140" width="59" style="68" customWidth="1"/>
    <col min="16141" max="16141" width="60.85546875" style="68" customWidth="1"/>
    <col min="16142" max="16142" width="42.42578125" style="68" customWidth="1"/>
    <col min="16143" max="16143" width="15.42578125" style="68" customWidth="1"/>
    <col min="16144" max="16144" width="19" style="68" customWidth="1"/>
    <col min="16145" max="16384" width="9.140625" style="68"/>
  </cols>
  <sheetData>
    <row r="1" spans="1:32" ht="101.45" customHeight="1" x14ac:dyDescent="0.2">
      <c r="B1" s="278" t="s">
        <v>0</v>
      </c>
      <c r="C1" s="279"/>
      <c r="D1" s="279"/>
      <c r="E1" s="279"/>
      <c r="F1" s="279"/>
      <c r="G1" s="279"/>
      <c r="H1" s="279"/>
      <c r="I1" s="279"/>
      <c r="J1" s="279"/>
      <c r="K1" s="279"/>
      <c r="L1" s="279"/>
      <c r="M1" s="279"/>
      <c r="N1" s="279"/>
      <c r="O1" s="279"/>
      <c r="P1" s="279"/>
      <c r="Q1" s="279"/>
      <c r="R1" s="279"/>
      <c r="S1" s="279"/>
      <c r="T1" s="280"/>
    </row>
    <row r="2" spans="1:32" ht="20.25" customHeight="1" x14ac:dyDescent="0.2">
      <c r="B2" s="37"/>
      <c r="C2" s="38"/>
      <c r="D2" s="38"/>
      <c r="E2" s="38"/>
      <c r="F2" s="38"/>
      <c r="G2" s="39"/>
      <c r="H2" s="39"/>
      <c r="I2" s="39"/>
      <c r="J2" s="39"/>
      <c r="K2" s="39"/>
      <c r="L2" s="39"/>
      <c r="M2" s="39"/>
      <c r="N2" s="39"/>
      <c r="O2" s="39"/>
      <c r="P2" s="39"/>
      <c r="Q2" s="40"/>
      <c r="R2" s="41"/>
      <c r="S2" s="41"/>
      <c r="T2" s="42"/>
      <c r="U2" s="1"/>
      <c r="V2" s="1"/>
      <c r="W2" s="1"/>
      <c r="X2" s="1"/>
      <c r="Y2" s="1"/>
      <c r="Z2" s="1"/>
      <c r="AA2" s="1"/>
      <c r="AB2" s="1"/>
      <c r="AC2" s="1"/>
      <c r="AD2" s="1"/>
      <c r="AE2" s="1"/>
      <c r="AF2" s="1"/>
    </row>
    <row r="3" spans="1:32" ht="77.099999999999994" customHeight="1" x14ac:dyDescent="0.2">
      <c r="B3" s="323" t="s">
        <v>1</v>
      </c>
      <c r="C3" s="324"/>
      <c r="D3" s="281" t="s">
        <v>2</v>
      </c>
      <c r="E3" s="282"/>
      <c r="F3" s="282"/>
      <c r="G3" s="282"/>
      <c r="H3" s="282"/>
      <c r="I3" s="282"/>
      <c r="J3" s="282"/>
      <c r="K3" s="282"/>
      <c r="L3" s="282"/>
      <c r="M3" s="283"/>
      <c r="N3" s="293" t="s">
        <v>3</v>
      </c>
      <c r="O3" s="293"/>
      <c r="P3" s="299" t="s">
        <v>4</v>
      </c>
      <c r="Q3" s="299"/>
      <c r="R3" s="299"/>
      <c r="S3" s="299"/>
      <c r="T3" s="300"/>
      <c r="U3" s="1"/>
      <c r="V3" s="1"/>
      <c r="W3" s="1"/>
      <c r="X3" s="1"/>
      <c r="Y3" s="1"/>
      <c r="Z3" s="1"/>
      <c r="AA3" s="1"/>
      <c r="AB3" s="1"/>
      <c r="AC3" s="1"/>
      <c r="AD3" s="1"/>
      <c r="AE3" s="1"/>
      <c r="AF3" s="1"/>
    </row>
    <row r="4" spans="1:32" ht="11.1" customHeight="1" x14ac:dyDescent="0.2">
      <c r="B4" s="43"/>
      <c r="C4" s="44"/>
      <c r="D4" s="44"/>
      <c r="E4" s="44"/>
      <c r="F4" s="44"/>
      <c r="G4" s="44"/>
      <c r="H4" s="44"/>
      <c r="I4" s="44"/>
      <c r="J4" s="44"/>
      <c r="K4" s="44"/>
      <c r="L4" s="44"/>
      <c r="M4" s="44"/>
      <c r="N4" s="44"/>
      <c r="O4" s="44"/>
      <c r="P4" s="44"/>
      <c r="Q4" s="45"/>
      <c r="T4" s="70"/>
    </row>
    <row r="5" spans="1:32" s="71" customFormat="1" ht="27.6" customHeight="1" x14ac:dyDescent="0.2">
      <c r="A5" s="68" t="s">
        <v>5</v>
      </c>
      <c r="B5" s="46" t="s">
        <v>6</v>
      </c>
      <c r="C5" s="36"/>
      <c r="D5" s="35" t="s">
        <v>7</v>
      </c>
      <c r="E5" s="35" t="s">
        <v>8</v>
      </c>
      <c r="F5" s="35" t="s">
        <v>9</v>
      </c>
      <c r="G5" s="35" t="s">
        <v>10</v>
      </c>
      <c r="H5" s="35" t="s">
        <v>11</v>
      </c>
      <c r="I5" s="35" t="s">
        <v>12</v>
      </c>
      <c r="J5" s="35" t="s">
        <v>13</v>
      </c>
      <c r="K5" s="35" t="s">
        <v>14</v>
      </c>
      <c r="L5" s="35" t="s">
        <v>15</v>
      </c>
      <c r="M5" s="35" t="s">
        <v>16</v>
      </c>
      <c r="N5" s="35" t="s">
        <v>17</v>
      </c>
      <c r="O5" s="35" t="s">
        <v>18</v>
      </c>
      <c r="P5" s="35" t="s">
        <v>19</v>
      </c>
      <c r="Q5" s="35" t="s">
        <v>20</v>
      </c>
      <c r="R5" s="35" t="s">
        <v>21</v>
      </c>
      <c r="S5" s="35" t="s">
        <v>22</v>
      </c>
      <c r="T5" s="47" t="s">
        <v>23</v>
      </c>
    </row>
    <row r="6" spans="1:32" ht="40.5" customHeight="1" x14ac:dyDescent="0.2">
      <c r="B6" s="48" t="s">
        <v>24</v>
      </c>
      <c r="C6" s="30"/>
      <c r="D6" s="30"/>
      <c r="E6" s="30"/>
      <c r="F6" s="30"/>
      <c r="G6" s="30"/>
      <c r="H6" s="30"/>
      <c r="I6" s="30"/>
      <c r="J6" s="30"/>
      <c r="K6" s="30"/>
      <c r="L6" s="30"/>
      <c r="M6" s="30"/>
      <c r="N6" s="30"/>
      <c r="O6" s="30"/>
      <c r="P6" s="30"/>
      <c r="Q6" s="30"/>
      <c r="R6" s="30"/>
      <c r="S6" s="30"/>
      <c r="T6" s="49"/>
      <c r="U6" s="1"/>
      <c r="V6" s="1"/>
      <c r="W6" s="1"/>
      <c r="X6" s="1"/>
      <c r="Y6" s="1"/>
      <c r="Z6" s="1"/>
      <c r="AA6" s="1"/>
      <c r="AB6" s="1"/>
      <c r="AC6" s="1"/>
      <c r="AD6" s="1"/>
      <c r="AE6" s="1"/>
      <c r="AF6" s="1"/>
    </row>
    <row r="7" spans="1:32" ht="30" customHeight="1" x14ac:dyDescent="0.2">
      <c r="A7" s="68" t="s">
        <v>25</v>
      </c>
      <c r="B7" s="260" t="s">
        <v>26</v>
      </c>
      <c r="C7" s="301" t="s">
        <v>27</v>
      </c>
      <c r="D7" s="28"/>
      <c r="E7" s="65">
        <v>1</v>
      </c>
      <c r="F7" s="28"/>
      <c r="G7" s="28"/>
      <c r="H7" s="28"/>
      <c r="I7" s="28"/>
      <c r="J7" s="65">
        <v>1</v>
      </c>
      <c r="K7" s="65">
        <v>1</v>
      </c>
      <c r="L7" s="28"/>
      <c r="M7" s="28"/>
      <c r="N7" s="28"/>
      <c r="O7" s="28"/>
      <c r="P7" s="328">
        <v>162</v>
      </c>
      <c r="Q7" s="242"/>
      <c r="R7" s="252"/>
      <c r="S7" s="288"/>
      <c r="T7" s="237"/>
      <c r="U7" s="1"/>
      <c r="V7" s="1"/>
      <c r="W7" s="1"/>
      <c r="X7" s="1"/>
      <c r="Y7" s="1"/>
      <c r="Z7" s="1"/>
      <c r="AA7" s="1"/>
      <c r="AB7" s="1"/>
      <c r="AC7" s="1"/>
      <c r="AD7" s="1"/>
      <c r="AE7" s="1"/>
      <c r="AF7" s="1"/>
    </row>
    <row r="8" spans="1:32" ht="30" customHeight="1" x14ac:dyDescent="0.2">
      <c r="B8" s="261"/>
      <c r="C8" s="301"/>
      <c r="D8" s="28"/>
      <c r="E8" s="28"/>
      <c r="F8" s="28"/>
      <c r="G8" s="28"/>
      <c r="H8" s="28"/>
      <c r="I8" s="28"/>
      <c r="J8" s="28"/>
      <c r="K8" s="28"/>
      <c r="L8" s="28"/>
      <c r="M8" s="28"/>
      <c r="N8" s="28"/>
      <c r="O8" s="28"/>
      <c r="P8" s="329"/>
      <c r="Q8" s="243"/>
      <c r="R8" s="253"/>
      <c r="S8" s="289"/>
      <c r="T8" s="237"/>
      <c r="U8" s="1"/>
      <c r="V8" s="1"/>
      <c r="W8" s="1"/>
      <c r="X8" s="1"/>
      <c r="Y8" s="1"/>
      <c r="Z8" s="1"/>
      <c r="AA8" s="1"/>
      <c r="AB8" s="1"/>
      <c r="AC8" s="1"/>
      <c r="AD8" s="1"/>
      <c r="AE8" s="1"/>
      <c r="AF8" s="1"/>
    </row>
    <row r="9" spans="1:32" ht="30" customHeight="1" x14ac:dyDescent="0.2">
      <c r="A9" s="68" t="s">
        <v>25</v>
      </c>
      <c r="B9" s="265" t="s">
        <v>28</v>
      </c>
      <c r="C9" s="301"/>
      <c r="D9" s="28"/>
      <c r="E9" s="28"/>
      <c r="F9" s="28"/>
      <c r="G9" s="28"/>
      <c r="H9" s="28"/>
      <c r="I9" s="65">
        <v>1</v>
      </c>
      <c r="J9" s="28"/>
      <c r="K9" s="28"/>
      <c r="L9" s="28"/>
      <c r="M9" s="28"/>
      <c r="N9" s="28"/>
      <c r="O9" s="65">
        <v>1</v>
      </c>
      <c r="P9" s="269">
        <v>30</v>
      </c>
      <c r="Q9" s="290"/>
      <c r="R9" s="290"/>
      <c r="S9" s="236"/>
      <c r="T9" s="237"/>
    </row>
    <row r="10" spans="1:32" ht="30" customHeight="1" x14ac:dyDescent="0.2">
      <c r="B10" s="266"/>
      <c r="C10" s="301"/>
      <c r="D10" s="28"/>
      <c r="E10" s="28"/>
      <c r="F10" s="28"/>
      <c r="G10" s="28"/>
      <c r="H10" s="28"/>
      <c r="I10" s="28"/>
      <c r="J10" s="28"/>
      <c r="K10" s="28"/>
      <c r="L10" s="28"/>
      <c r="M10" s="28"/>
      <c r="N10" s="28"/>
      <c r="O10" s="28"/>
      <c r="P10" s="271"/>
      <c r="Q10" s="290"/>
      <c r="R10" s="290"/>
      <c r="S10" s="236"/>
      <c r="T10" s="237"/>
    </row>
    <row r="11" spans="1:32" ht="30" customHeight="1" x14ac:dyDescent="0.2">
      <c r="B11" s="305" t="s">
        <v>29</v>
      </c>
      <c r="C11" s="301"/>
      <c r="D11" s="28"/>
      <c r="E11" s="28"/>
      <c r="F11" s="28"/>
      <c r="G11" s="28"/>
      <c r="H11" s="28"/>
      <c r="I11" s="28"/>
      <c r="J11" s="28"/>
      <c r="K11" s="65">
        <v>1</v>
      </c>
      <c r="L11" s="28"/>
      <c r="M11" s="28"/>
      <c r="N11" s="28"/>
      <c r="O11" s="28"/>
      <c r="P11" s="274" t="s">
        <v>30</v>
      </c>
      <c r="Q11" s="247"/>
      <c r="R11" s="236"/>
      <c r="S11" s="236"/>
      <c r="T11" s="237"/>
    </row>
    <row r="12" spans="1:32" ht="30" customHeight="1" x14ac:dyDescent="0.2">
      <c r="B12" s="305"/>
      <c r="C12" s="301"/>
      <c r="D12" s="28"/>
      <c r="E12" s="28"/>
      <c r="F12" s="28"/>
      <c r="G12" s="28"/>
      <c r="H12" s="28"/>
      <c r="I12" s="28"/>
      <c r="J12" s="28"/>
      <c r="K12" s="28"/>
      <c r="L12" s="28"/>
      <c r="M12" s="28"/>
      <c r="N12" s="28"/>
      <c r="O12" s="28"/>
      <c r="P12" s="274"/>
      <c r="Q12" s="247"/>
      <c r="R12" s="236"/>
      <c r="S12" s="236"/>
      <c r="T12" s="237"/>
    </row>
    <row r="13" spans="1:32" ht="30" customHeight="1" x14ac:dyDescent="0.2">
      <c r="A13" s="68" t="s">
        <v>25</v>
      </c>
      <c r="B13" s="305" t="s">
        <v>31</v>
      </c>
      <c r="C13" s="301"/>
      <c r="D13" s="28"/>
      <c r="E13" s="28"/>
      <c r="F13" s="65">
        <v>1</v>
      </c>
      <c r="G13" s="28"/>
      <c r="H13" s="28"/>
      <c r="I13" s="28"/>
      <c r="J13" s="28"/>
      <c r="K13" s="28"/>
      <c r="L13" s="28"/>
      <c r="M13" s="28"/>
      <c r="N13" s="28"/>
      <c r="O13" s="28"/>
      <c r="P13" s="297">
        <v>60</v>
      </c>
      <c r="Q13" s="18"/>
      <c r="R13" s="17"/>
      <c r="S13" s="17"/>
      <c r="T13" s="50"/>
    </row>
    <row r="14" spans="1:32" ht="30" customHeight="1" x14ac:dyDescent="0.2">
      <c r="B14" s="305"/>
      <c r="C14" s="301"/>
      <c r="D14" s="28"/>
      <c r="E14" s="28"/>
      <c r="F14" s="28"/>
      <c r="G14" s="28"/>
      <c r="H14" s="28"/>
      <c r="I14" s="28"/>
      <c r="J14" s="28"/>
      <c r="K14" s="28"/>
      <c r="L14" s="28"/>
      <c r="M14" s="28"/>
      <c r="N14" s="28"/>
      <c r="O14" s="28"/>
      <c r="P14" s="298"/>
      <c r="Q14" s="18"/>
      <c r="R14" s="17"/>
      <c r="S14" s="17"/>
      <c r="T14" s="50"/>
    </row>
    <row r="15" spans="1:32" ht="30" customHeight="1" x14ac:dyDescent="0.2">
      <c r="A15" s="68" t="s">
        <v>25</v>
      </c>
      <c r="B15" s="262" t="s">
        <v>32</v>
      </c>
      <c r="C15" s="301"/>
      <c r="D15" s="28"/>
      <c r="E15" s="28"/>
      <c r="F15" s="28"/>
      <c r="G15" s="28"/>
      <c r="H15" s="28"/>
      <c r="I15" s="28"/>
      <c r="J15" s="28"/>
      <c r="K15" s="65">
        <v>1</v>
      </c>
      <c r="L15" s="28"/>
      <c r="M15" s="28"/>
      <c r="N15" s="28"/>
      <c r="O15" s="28"/>
      <c r="P15" s="274" t="s">
        <v>30</v>
      </c>
      <c r="Q15" s="236"/>
      <c r="R15" s="236"/>
      <c r="S15" s="236"/>
      <c r="T15" s="237"/>
      <c r="U15" s="1"/>
      <c r="V15" s="1"/>
      <c r="W15" s="1"/>
      <c r="X15" s="1"/>
      <c r="Y15" s="1"/>
      <c r="Z15" s="1"/>
      <c r="AA15" s="1"/>
      <c r="AB15" s="1"/>
      <c r="AC15" s="1"/>
      <c r="AD15" s="1"/>
      <c r="AE15" s="1"/>
      <c r="AF15" s="1"/>
    </row>
    <row r="16" spans="1:32" ht="30" customHeight="1" x14ac:dyDescent="0.2">
      <c r="B16" s="262"/>
      <c r="C16" s="301"/>
      <c r="D16" s="28"/>
      <c r="E16" s="28"/>
      <c r="F16" s="28"/>
      <c r="G16" s="28"/>
      <c r="H16" s="28"/>
      <c r="I16" s="28"/>
      <c r="J16" s="28"/>
      <c r="K16" s="28"/>
      <c r="L16" s="28"/>
      <c r="M16" s="28"/>
      <c r="N16" s="28"/>
      <c r="O16" s="28"/>
      <c r="P16" s="274"/>
      <c r="Q16" s="236"/>
      <c r="R16" s="236"/>
      <c r="S16" s="236"/>
      <c r="T16" s="237"/>
      <c r="U16" s="1"/>
      <c r="V16" s="1"/>
      <c r="W16" s="1"/>
      <c r="X16" s="1"/>
      <c r="Y16" s="1"/>
      <c r="Z16" s="1"/>
      <c r="AA16" s="1"/>
      <c r="AB16" s="1"/>
      <c r="AC16" s="1"/>
      <c r="AD16" s="1"/>
      <c r="AE16" s="1"/>
      <c r="AF16" s="1"/>
    </row>
    <row r="17" spans="1:32" ht="30" customHeight="1" x14ac:dyDescent="0.2">
      <c r="B17" s="265" t="s">
        <v>33</v>
      </c>
      <c r="C17" s="301"/>
      <c r="D17" s="28"/>
      <c r="E17" s="28"/>
      <c r="F17" s="28"/>
      <c r="G17" s="28"/>
      <c r="H17" s="28"/>
      <c r="I17" s="28"/>
      <c r="J17" s="28"/>
      <c r="K17" s="28"/>
      <c r="L17" s="28"/>
      <c r="M17" s="28"/>
      <c r="N17" s="65">
        <v>1</v>
      </c>
      <c r="O17" s="28"/>
      <c r="P17" s="274" t="s">
        <v>30</v>
      </c>
      <c r="Q17" s="17"/>
      <c r="R17" s="17"/>
      <c r="S17" s="17"/>
      <c r="T17" s="50"/>
      <c r="U17" s="1"/>
      <c r="V17" s="1"/>
      <c r="W17" s="1"/>
      <c r="X17" s="1"/>
      <c r="Y17" s="1"/>
      <c r="Z17" s="1"/>
      <c r="AA17" s="1"/>
      <c r="AB17" s="1"/>
      <c r="AC17" s="1"/>
      <c r="AD17" s="1"/>
      <c r="AE17" s="1"/>
      <c r="AF17" s="1"/>
    </row>
    <row r="18" spans="1:32" ht="30" customHeight="1" x14ac:dyDescent="0.2">
      <c r="B18" s="266"/>
      <c r="C18" s="301"/>
      <c r="D18" s="28"/>
      <c r="E18" s="28"/>
      <c r="F18" s="28"/>
      <c r="G18" s="28"/>
      <c r="H18" s="28"/>
      <c r="I18" s="28"/>
      <c r="J18" s="28"/>
      <c r="K18" s="28"/>
      <c r="L18" s="28"/>
      <c r="M18" s="28"/>
      <c r="N18" s="28"/>
      <c r="O18" s="28"/>
      <c r="P18" s="274"/>
      <c r="Q18" s="17"/>
      <c r="R18" s="17"/>
      <c r="S18" s="17"/>
      <c r="T18" s="50"/>
      <c r="U18" s="1"/>
      <c r="V18" s="1"/>
      <c r="W18" s="1"/>
      <c r="X18" s="1"/>
      <c r="Y18" s="1"/>
      <c r="Z18" s="1"/>
      <c r="AA18" s="1"/>
      <c r="AB18" s="1"/>
      <c r="AC18" s="1"/>
      <c r="AD18" s="1"/>
      <c r="AE18" s="1"/>
      <c r="AF18" s="1"/>
    </row>
    <row r="19" spans="1:32" ht="30" customHeight="1" x14ac:dyDescent="0.2">
      <c r="B19" s="306" t="s">
        <v>34</v>
      </c>
      <c r="C19" s="301"/>
      <c r="D19" s="28"/>
      <c r="E19" s="28"/>
      <c r="F19" s="65">
        <v>1</v>
      </c>
      <c r="G19" s="28"/>
      <c r="H19" s="28"/>
      <c r="I19" s="65">
        <v>1</v>
      </c>
      <c r="J19" s="28"/>
      <c r="K19" s="28"/>
      <c r="L19" s="65">
        <v>1</v>
      </c>
      <c r="M19" s="28"/>
      <c r="N19" s="28"/>
      <c r="O19" s="65">
        <v>1</v>
      </c>
      <c r="P19" s="269" t="s">
        <v>35</v>
      </c>
      <c r="Q19" s="290"/>
      <c r="R19" s="290"/>
      <c r="S19" s="236"/>
      <c r="T19" s="237"/>
    </row>
    <row r="20" spans="1:32" ht="30" customHeight="1" x14ac:dyDescent="0.2">
      <c r="B20" s="306"/>
      <c r="C20" s="301"/>
      <c r="D20" s="28"/>
      <c r="E20" s="28"/>
      <c r="F20" s="28"/>
      <c r="G20" s="28"/>
      <c r="H20" s="28"/>
      <c r="I20" s="28"/>
      <c r="J20" s="28"/>
      <c r="K20" s="28"/>
      <c r="L20" s="28"/>
      <c r="M20" s="28"/>
      <c r="N20" s="28"/>
      <c r="O20" s="28"/>
      <c r="P20" s="271"/>
      <c r="Q20" s="290"/>
      <c r="R20" s="290"/>
      <c r="S20" s="236"/>
      <c r="T20" s="237"/>
    </row>
    <row r="21" spans="1:32" ht="30" customHeight="1" x14ac:dyDescent="0.2">
      <c r="A21" s="68" t="s">
        <v>25</v>
      </c>
      <c r="B21" s="265" t="s">
        <v>36</v>
      </c>
      <c r="C21" s="234" t="s">
        <v>37</v>
      </c>
      <c r="D21" s="28"/>
      <c r="E21" s="28"/>
      <c r="F21" s="28"/>
      <c r="G21" s="28"/>
      <c r="H21" s="65">
        <v>1</v>
      </c>
      <c r="I21" s="28"/>
      <c r="J21" s="28"/>
      <c r="K21" s="28"/>
      <c r="L21" s="28"/>
      <c r="M21" s="28"/>
      <c r="N21" s="28"/>
      <c r="O21" s="65">
        <v>1</v>
      </c>
      <c r="P21" s="269">
        <v>162</v>
      </c>
      <c r="Q21" s="18"/>
      <c r="R21" s="19"/>
      <c r="S21" s="302"/>
      <c r="T21" s="303"/>
    </row>
    <row r="22" spans="1:32" ht="30" customHeight="1" x14ac:dyDescent="0.2">
      <c r="B22" s="266"/>
      <c r="C22" s="258"/>
      <c r="D22" s="28"/>
      <c r="E22" s="28"/>
      <c r="F22" s="28"/>
      <c r="G22" s="28"/>
      <c r="H22" s="28"/>
      <c r="I22" s="28"/>
      <c r="J22" s="28"/>
      <c r="K22" s="28"/>
      <c r="L22" s="28"/>
      <c r="M22" s="28"/>
      <c r="N22" s="28"/>
      <c r="O22" s="28"/>
      <c r="P22" s="270"/>
      <c r="Q22" s="18"/>
      <c r="R22" s="17"/>
      <c r="S22" s="243"/>
      <c r="T22" s="304"/>
    </row>
    <row r="23" spans="1:32" ht="30" customHeight="1" x14ac:dyDescent="0.2">
      <c r="B23" s="265" t="s">
        <v>38</v>
      </c>
      <c r="C23" s="258"/>
      <c r="D23" s="28"/>
      <c r="E23" s="28"/>
      <c r="F23" s="28"/>
      <c r="G23" s="65">
        <v>1</v>
      </c>
      <c r="H23" s="28"/>
      <c r="I23" s="28"/>
      <c r="J23" s="28"/>
      <c r="K23" s="28"/>
      <c r="L23" s="28"/>
      <c r="M23" s="65">
        <v>1</v>
      </c>
      <c r="N23" s="28"/>
      <c r="O23" s="28"/>
      <c r="P23" s="269">
        <v>162</v>
      </c>
      <c r="Q23" s="27"/>
      <c r="R23" s="27"/>
      <c r="S23" s="242"/>
      <c r="T23" s="240"/>
    </row>
    <row r="24" spans="1:32" ht="30" customHeight="1" x14ac:dyDescent="0.2">
      <c r="B24" s="266"/>
      <c r="C24" s="258"/>
      <c r="D24" s="28"/>
      <c r="E24" s="28"/>
      <c r="F24" s="28"/>
      <c r="G24" s="28"/>
      <c r="H24" s="28"/>
      <c r="I24" s="28"/>
      <c r="J24" s="28"/>
      <c r="K24" s="28"/>
      <c r="L24" s="28"/>
      <c r="M24" s="28"/>
      <c r="N24" s="28"/>
      <c r="O24" s="28"/>
      <c r="P24" s="271"/>
      <c r="Q24" s="27"/>
      <c r="R24" s="27"/>
      <c r="S24" s="243"/>
      <c r="T24" s="241"/>
    </row>
    <row r="25" spans="1:32" ht="30" customHeight="1" x14ac:dyDescent="0.2">
      <c r="A25" s="68" t="s">
        <v>25</v>
      </c>
      <c r="B25" s="265" t="s">
        <v>39</v>
      </c>
      <c r="C25" s="258"/>
      <c r="D25" s="28"/>
      <c r="E25" s="28"/>
      <c r="F25" s="28"/>
      <c r="G25" s="28"/>
      <c r="H25" s="28"/>
      <c r="I25" s="65">
        <v>1</v>
      </c>
      <c r="J25" s="28"/>
      <c r="K25" s="28"/>
      <c r="L25" s="28"/>
      <c r="M25" s="65">
        <v>1</v>
      </c>
      <c r="N25" s="65">
        <v>1</v>
      </c>
      <c r="O25" s="28"/>
      <c r="P25" s="272">
        <v>30</v>
      </c>
      <c r="Q25" s="29"/>
      <c r="R25" s="29"/>
      <c r="S25" s="242"/>
      <c r="T25" s="240"/>
    </row>
    <row r="26" spans="1:32" ht="30" customHeight="1" x14ac:dyDescent="0.2">
      <c r="B26" s="266"/>
      <c r="C26" s="258"/>
      <c r="D26" s="28"/>
      <c r="E26" s="28"/>
      <c r="F26" s="28"/>
      <c r="G26" s="28"/>
      <c r="H26" s="28"/>
      <c r="I26" s="28"/>
      <c r="J26" s="28"/>
      <c r="K26" s="28"/>
      <c r="L26" s="28"/>
      <c r="M26" s="28"/>
      <c r="N26" s="28"/>
      <c r="O26" s="28"/>
      <c r="P26" s="272"/>
      <c r="Q26" s="29"/>
      <c r="R26" s="29"/>
      <c r="S26" s="243"/>
      <c r="T26" s="241"/>
    </row>
    <row r="27" spans="1:32" ht="30" customHeight="1" x14ac:dyDescent="0.2">
      <c r="A27" s="68" t="s">
        <v>25</v>
      </c>
      <c r="B27" s="265" t="s">
        <v>40</v>
      </c>
      <c r="C27" s="258"/>
      <c r="D27" s="28"/>
      <c r="E27" s="28"/>
      <c r="F27" s="28"/>
      <c r="G27" s="28"/>
      <c r="H27" s="28"/>
      <c r="I27" s="65">
        <v>1</v>
      </c>
      <c r="J27" s="28"/>
      <c r="K27" s="28"/>
      <c r="L27" s="28"/>
      <c r="M27" s="65">
        <v>1</v>
      </c>
      <c r="N27" s="65">
        <v>1</v>
      </c>
      <c r="O27" s="28"/>
      <c r="P27" s="272">
        <v>30</v>
      </c>
      <c r="Q27" s="29"/>
      <c r="R27" s="29"/>
      <c r="S27" s="242"/>
      <c r="T27" s="240"/>
    </row>
    <row r="28" spans="1:32" ht="30" customHeight="1" x14ac:dyDescent="0.2">
      <c r="B28" s="266"/>
      <c r="C28" s="258"/>
      <c r="D28" s="28"/>
      <c r="E28" s="28"/>
      <c r="F28" s="28"/>
      <c r="G28" s="28"/>
      <c r="H28" s="28"/>
      <c r="I28" s="28"/>
      <c r="J28" s="28"/>
      <c r="K28" s="28"/>
      <c r="L28" s="28"/>
      <c r="M28" s="28"/>
      <c r="N28" s="28"/>
      <c r="O28" s="28"/>
      <c r="P28" s="272"/>
      <c r="Q28" s="29"/>
      <c r="R28" s="29"/>
      <c r="S28" s="243"/>
      <c r="T28" s="241"/>
    </row>
    <row r="29" spans="1:32" ht="30" customHeight="1" x14ac:dyDescent="0.2">
      <c r="B29" s="265" t="s">
        <v>41</v>
      </c>
      <c r="C29" s="258"/>
      <c r="D29" s="28"/>
      <c r="E29" s="28"/>
      <c r="F29" s="28"/>
      <c r="G29" s="28"/>
      <c r="H29" s="28"/>
      <c r="I29" s="28"/>
      <c r="J29" s="28"/>
      <c r="K29" s="28"/>
      <c r="L29" s="28"/>
      <c r="M29" s="28"/>
      <c r="N29" s="28"/>
      <c r="O29" s="65">
        <v>1</v>
      </c>
      <c r="P29" s="271">
        <v>45</v>
      </c>
      <c r="Q29" s="29"/>
      <c r="R29" s="29"/>
      <c r="S29" s="242"/>
      <c r="T29" s="240"/>
    </row>
    <row r="30" spans="1:32" ht="30" customHeight="1" x14ac:dyDescent="0.2">
      <c r="B30" s="266"/>
      <c r="C30" s="258"/>
      <c r="D30" s="28"/>
      <c r="E30" s="28"/>
      <c r="F30" s="28"/>
      <c r="G30" s="28"/>
      <c r="H30" s="28"/>
      <c r="I30" s="28"/>
      <c r="J30" s="28"/>
      <c r="K30" s="28"/>
      <c r="L30" s="28"/>
      <c r="M30" s="28"/>
      <c r="N30" s="28"/>
      <c r="O30" s="28"/>
      <c r="P30" s="270"/>
      <c r="Q30" s="29"/>
      <c r="R30" s="29"/>
      <c r="S30" s="243"/>
      <c r="T30" s="241"/>
    </row>
    <row r="31" spans="1:32" ht="30" customHeight="1" x14ac:dyDescent="0.2">
      <c r="B31" s="265" t="s">
        <v>42</v>
      </c>
      <c r="C31" s="258"/>
      <c r="D31" s="28"/>
      <c r="E31" s="28"/>
      <c r="F31" s="28"/>
      <c r="G31" s="28"/>
      <c r="H31" s="65">
        <v>1</v>
      </c>
      <c r="I31" s="28"/>
      <c r="J31" s="28"/>
      <c r="K31" s="65">
        <v>1</v>
      </c>
      <c r="L31" s="28"/>
      <c r="M31" s="28"/>
      <c r="N31" s="28"/>
      <c r="O31" s="28"/>
      <c r="P31" s="274" t="s">
        <v>30</v>
      </c>
      <c r="Q31" s="307"/>
      <c r="R31" s="307"/>
      <c r="S31" s="242"/>
      <c r="T31" s="240"/>
    </row>
    <row r="32" spans="1:32" ht="30" customHeight="1" x14ac:dyDescent="0.2">
      <c r="B32" s="266"/>
      <c r="C32" s="258"/>
      <c r="D32" s="28"/>
      <c r="E32" s="28"/>
      <c r="F32" s="28"/>
      <c r="G32" s="28"/>
      <c r="H32" s="28"/>
      <c r="I32" s="28"/>
      <c r="J32" s="28"/>
      <c r="K32" s="28"/>
      <c r="L32" s="28"/>
      <c r="M32" s="28"/>
      <c r="N32" s="28"/>
      <c r="O32" s="28"/>
      <c r="P32" s="274"/>
      <c r="Q32" s="308"/>
      <c r="R32" s="308"/>
      <c r="S32" s="243"/>
      <c r="T32" s="241"/>
    </row>
    <row r="33" spans="1:32" ht="30" customHeight="1" x14ac:dyDescent="0.2">
      <c r="B33" s="265" t="s">
        <v>43</v>
      </c>
      <c r="C33" s="258"/>
      <c r="D33" s="28"/>
      <c r="E33" s="28"/>
      <c r="F33" s="28"/>
      <c r="G33" s="28"/>
      <c r="H33" s="28"/>
      <c r="I33" s="65">
        <v>1</v>
      </c>
      <c r="J33" s="28"/>
      <c r="K33" s="28"/>
      <c r="L33" s="28"/>
      <c r="M33" s="28"/>
      <c r="N33" s="65">
        <v>1</v>
      </c>
      <c r="O33" s="28"/>
      <c r="P33" s="269">
        <v>60</v>
      </c>
      <c r="Q33" s="29"/>
      <c r="R33" s="29"/>
      <c r="S33" s="242"/>
      <c r="T33" s="240"/>
    </row>
    <row r="34" spans="1:32" ht="30" customHeight="1" x14ac:dyDescent="0.2">
      <c r="B34" s="266"/>
      <c r="C34" s="258"/>
      <c r="D34" s="28"/>
      <c r="E34" s="28"/>
      <c r="F34" s="28"/>
      <c r="G34" s="28"/>
      <c r="H34" s="28"/>
      <c r="I34" s="28"/>
      <c r="J34" s="28"/>
      <c r="K34" s="28"/>
      <c r="L34" s="28"/>
      <c r="M34" s="28"/>
      <c r="N34" s="28"/>
      <c r="O34" s="28"/>
      <c r="P34" s="270"/>
      <c r="Q34" s="29"/>
      <c r="R34" s="29"/>
      <c r="S34" s="243"/>
      <c r="T34" s="241"/>
    </row>
    <row r="35" spans="1:32" ht="30" customHeight="1" x14ac:dyDescent="0.2">
      <c r="A35" s="68" t="s">
        <v>25</v>
      </c>
      <c r="B35" s="260" t="s">
        <v>44</v>
      </c>
      <c r="C35" s="258"/>
      <c r="D35" s="28"/>
      <c r="E35" s="28"/>
      <c r="F35" s="28"/>
      <c r="G35" s="28"/>
      <c r="H35" s="65">
        <v>1</v>
      </c>
      <c r="I35" s="28"/>
      <c r="J35" s="28"/>
      <c r="K35" s="28"/>
      <c r="L35" s="28"/>
      <c r="M35" s="65">
        <v>1</v>
      </c>
      <c r="N35" s="28"/>
      <c r="O35" s="28"/>
      <c r="P35" s="270" t="s">
        <v>30</v>
      </c>
      <c r="Q35" s="29"/>
      <c r="R35" s="29"/>
      <c r="S35" s="13"/>
      <c r="T35" s="240"/>
    </row>
    <row r="36" spans="1:32" ht="30" customHeight="1" x14ac:dyDescent="0.2">
      <c r="B36" s="261"/>
      <c r="C36" s="258"/>
      <c r="D36" s="28"/>
      <c r="E36" s="28"/>
      <c r="F36" s="28"/>
      <c r="G36" s="28"/>
      <c r="H36" s="28"/>
      <c r="I36" s="28"/>
      <c r="J36" s="28"/>
      <c r="K36" s="28"/>
      <c r="L36" s="28"/>
      <c r="M36" s="28"/>
      <c r="N36" s="28"/>
      <c r="O36" s="28"/>
      <c r="P36" s="274"/>
      <c r="Q36" s="29"/>
      <c r="R36" s="29"/>
      <c r="S36" s="13"/>
      <c r="T36" s="241"/>
    </row>
    <row r="37" spans="1:32" ht="30" customHeight="1" x14ac:dyDescent="0.2">
      <c r="B37" s="265" t="s">
        <v>45</v>
      </c>
      <c r="C37" s="258"/>
      <c r="D37" s="28"/>
      <c r="E37" s="28"/>
      <c r="F37" s="28"/>
      <c r="G37" s="28"/>
      <c r="H37" s="28"/>
      <c r="I37" s="28"/>
      <c r="J37" s="28"/>
      <c r="K37" s="28"/>
      <c r="L37" s="65">
        <v>1</v>
      </c>
      <c r="M37" s="28"/>
      <c r="N37" s="28"/>
      <c r="O37" s="28"/>
      <c r="P37" s="272">
        <v>30</v>
      </c>
      <c r="Q37" s="29"/>
      <c r="R37" s="29"/>
      <c r="S37" s="13"/>
      <c r="T37" s="51"/>
    </row>
    <row r="38" spans="1:32" ht="30" customHeight="1" x14ac:dyDescent="0.2">
      <c r="B38" s="266"/>
      <c r="C38" s="258"/>
      <c r="D38" s="28"/>
      <c r="E38" s="28"/>
      <c r="F38" s="28"/>
      <c r="G38" s="28"/>
      <c r="H38" s="28"/>
      <c r="I38" s="28"/>
      <c r="J38" s="28"/>
      <c r="K38" s="28"/>
      <c r="L38" s="28"/>
      <c r="M38" s="28"/>
      <c r="N38" s="28"/>
      <c r="O38" s="28"/>
      <c r="P38" s="272"/>
      <c r="Q38" s="29"/>
      <c r="R38" s="29"/>
      <c r="S38" s="13"/>
      <c r="T38" s="51"/>
    </row>
    <row r="39" spans="1:32" ht="30" customHeight="1" x14ac:dyDescent="0.2">
      <c r="B39" s="265" t="s">
        <v>46</v>
      </c>
      <c r="C39" s="258"/>
      <c r="D39" s="28"/>
      <c r="E39" s="28"/>
      <c r="F39" s="28"/>
      <c r="G39" s="28"/>
      <c r="H39" s="28"/>
      <c r="I39" s="28"/>
      <c r="J39" s="28"/>
      <c r="K39" s="28"/>
      <c r="L39" s="65">
        <v>1</v>
      </c>
      <c r="M39" s="28"/>
      <c r="N39" s="28"/>
      <c r="O39" s="28"/>
      <c r="P39" s="269">
        <v>100</v>
      </c>
      <c r="Q39" s="29"/>
      <c r="R39" s="29"/>
      <c r="S39" s="242"/>
      <c r="T39" s="240"/>
    </row>
    <row r="40" spans="1:32" ht="30" customHeight="1" x14ac:dyDescent="0.2">
      <c r="B40" s="266"/>
      <c r="C40" s="258"/>
      <c r="D40" s="28"/>
      <c r="E40" s="28"/>
      <c r="F40" s="28"/>
      <c r="G40" s="28"/>
      <c r="H40" s="28"/>
      <c r="I40" s="28"/>
      <c r="J40" s="28"/>
      <c r="K40" s="28"/>
      <c r="L40" s="28"/>
      <c r="M40" s="28"/>
      <c r="N40" s="28"/>
      <c r="O40" s="28"/>
      <c r="P40" s="270"/>
      <c r="Q40" s="29"/>
      <c r="R40" s="29"/>
      <c r="S40" s="243"/>
      <c r="T40" s="241"/>
    </row>
    <row r="41" spans="1:32" ht="30" customHeight="1" x14ac:dyDescent="0.2">
      <c r="A41" s="68" t="s">
        <v>25</v>
      </c>
      <c r="B41" s="265" t="s">
        <v>47</v>
      </c>
      <c r="C41" s="258"/>
      <c r="D41" s="28"/>
      <c r="E41" s="28"/>
      <c r="F41" s="28"/>
      <c r="G41" s="28"/>
      <c r="H41" s="65">
        <v>1</v>
      </c>
      <c r="I41" s="28"/>
      <c r="J41" s="28"/>
      <c r="K41" s="65">
        <v>1</v>
      </c>
      <c r="L41" s="28"/>
      <c r="M41" s="28"/>
      <c r="N41" s="28"/>
      <c r="O41" s="28"/>
      <c r="P41" s="274" t="s">
        <v>30</v>
      </c>
      <c r="Q41" s="29"/>
      <c r="R41" s="29"/>
      <c r="S41" s="242"/>
      <c r="T41" s="240"/>
    </row>
    <row r="42" spans="1:32" ht="30" customHeight="1" x14ac:dyDescent="0.2">
      <c r="B42" s="266"/>
      <c r="C42" s="258"/>
      <c r="D42" s="28"/>
      <c r="E42" s="28"/>
      <c r="F42" s="28"/>
      <c r="G42" s="28"/>
      <c r="H42" s="28"/>
      <c r="I42" s="28"/>
      <c r="J42" s="28"/>
      <c r="K42" s="28"/>
      <c r="L42" s="28"/>
      <c r="M42" s="28"/>
      <c r="N42" s="28"/>
      <c r="O42" s="28"/>
      <c r="P42" s="274"/>
      <c r="Q42" s="29"/>
      <c r="R42" s="29"/>
      <c r="S42" s="243"/>
      <c r="T42" s="241"/>
    </row>
    <row r="43" spans="1:32" ht="30" customHeight="1" x14ac:dyDescent="0.2">
      <c r="B43" s="265" t="s">
        <v>48</v>
      </c>
      <c r="C43" s="258"/>
      <c r="D43" s="28"/>
      <c r="E43" s="65">
        <v>1</v>
      </c>
      <c r="F43" s="65">
        <v>1</v>
      </c>
      <c r="G43" s="65">
        <v>1</v>
      </c>
      <c r="H43" s="65">
        <v>1</v>
      </c>
      <c r="I43" s="65">
        <v>1</v>
      </c>
      <c r="J43" s="65">
        <v>1</v>
      </c>
      <c r="K43" s="65">
        <v>1</v>
      </c>
      <c r="L43" s="65">
        <v>1</v>
      </c>
      <c r="M43" s="65">
        <v>1</v>
      </c>
      <c r="N43" s="65">
        <v>1</v>
      </c>
      <c r="O43" s="65">
        <v>1</v>
      </c>
      <c r="P43" s="274" t="s">
        <v>30</v>
      </c>
      <c r="Q43" s="236"/>
      <c r="R43" s="236"/>
      <c r="S43" s="275"/>
      <c r="T43" s="237"/>
      <c r="U43" s="1"/>
      <c r="V43" s="1"/>
      <c r="W43" s="1"/>
      <c r="X43" s="1"/>
      <c r="Y43" s="1"/>
      <c r="Z43" s="1"/>
      <c r="AA43" s="1"/>
      <c r="AB43" s="1"/>
      <c r="AC43" s="1"/>
      <c r="AD43" s="1"/>
      <c r="AE43" s="1"/>
      <c r="AF43" s="1"/>
    </row>
    <row r="44" spans="1:32" ht="30" customHeight="1" x14ac:dyDescent="0.2">
      <c r="B44" s="266"/>
      <c r="C44" s="258"/>
      <c r="D44" s="28"/>
      <c r="E44" s="28"/>
      <c r="F44" s="28"/>
      <c r="G44" s="28"/>
      <c r="H44" s="28"/>
      <c r="I44" s="28"/>
      <c r="J44" s="28"/>
      <c r="K44" s="28"/>
      <c r="L44" s="28"/>
      <c r="M44" s="28"/>
      <c r="N44" s="28"/>
      <c r="O44" s="28"/>
      <c r="P44" s="274"/>
      <c r="Q44" s="236"/>
      <c r="R44" s="236"/>
      <c r="S44" s="275"/>
      <c r="T44" s="237"/>
      <c r="U44" s="1"/>
      <c r="V44" s="1"/>
      <c r="W44" s="1"/>
      <c r="X44" s="1"/>
      <c r="Y44" s="1"/>
      <c r="Z44" s="1"/>
      <c r="AA44" s="1"/>
      <c r="AB44" s="1"/>
      <c r="AC44" s="1"/>
      <c r="AD44" s="1"/>
      <c r="AE44" s="1"/>
      <c r="AF44" s="1"/>
    </row>
    <row r="45" spans="1:32" ht="30" customHeight="1" x14ac:dyDescent="0.2">
      <c r="B45" s="260" t="s">
        <v>49</v>
      </c>
      <c r="C45" s="258"/>
      <c r="D45" s="28"/>
      <c r="E45" s="28"/>
      <c r="F45" s="28"/>
      <c r="G45" s="28"/>
      <c r="H45" s="28"/>
      <c r="I45" s="28"/>
      <c r="J45" s="65">
        <v>1</v>
      </c>
      <c r="K45" s="28"/>
      <c r="L45" s="28"/>
      <c r="M45" s="28"/>
      <c r="N45" s="28"/>
      <c r="O45" s="28"/>
      <c r="P45" s="274" t="s">
        <v>30</v>
      </c>
      <c r="Q45" s="17"/>
      <c r="R45" s="17"/>
      <c r="S45" s="26"/>
      <c r="T45" s="50"/>
      <c r="U45" s="1"/>
      <c r="V45" s="1"/>
      <c r="W45" s="1"/>
      <c r="X45" s="1"/>
      <c r="Y45" s="1"/>
      <c r="Z45" s="1"/>
      <c r="AA45" s="1"/>
      <c r="AB45" s="1"/>
      <c r="AC45" s="1"/>
      <c r="AD45" s="1"/>
      <c r="AE45" s="1"/>
      <c r="AF45" s="1"/>
    </row>
    <row r="46" spans="1:32" ht="30" customHeight="1" x14ac:dyDescent="0.2">
      <c r="B46" s="261"/>
      <c r="C46" s="258"/>
      <c r="D46" s="28"/>
      <c r="E46" s="28"/>
      <c r="F46" s="28"/>
      <c r="G46" s="28"/>
      <c r="H46" s="28"/>
      <c r="I46" s="28"/>
      <c r="J46" s="28"/>
      <c r="K46" s="28"/>
      <c r="L46" s="28"/>
      <c r="M46" s="28"/>
      <c r="N46" s="28"/>
      <c r="O46" s="28"/>
      <c r="P46" s="274"/>
      <c r="Q46" s="17"/>
      <c r="R46" s="17"/>
      <c r="S46" s="26"/>
      <c r="T46" s="50"/>
      <c r="U46" s="1"/>
      <c r="V46" s="1"/>
      <c r="W46" s="1"/>
      <c r="X46" s="1"/>
      <c r="Y46" s="1"/>
      <c r="Z46" s="1"/>
      <c r="AA46" s="1"/>
      <c r="AB46" s="1"/>
      <c r="AC46" s="1"/>
      <c r="AD46" s="1"/>
      <c r="AE46" s="1"/>
      <c r="AF46" s="1"/>
    </row>
    <row r="47" spans="1:32" ht="30" customHeight="1" x14ac:dyDescent="0.2">
      <c r="A47" s="68" t="s">
        <v>25</v>
      </c>
      <c r="B47" s="265" t="s">
        <v>50</v>
      </c>
      <c r="C47" s="258"/>
      <c r="D47" s="28"/>
      <c r="E47" s="28"/>
      <c r="F47" s="28"/>
      <c r="G47" s="28"/>
      <c r="H47" s="65">
        <v>1</v>
      </c>
      <c r="I47" s="28"/>
      <c r="J47" s="28"/>
      <c r="K47" s="28"/>
      <c r="L47" s="28"/>
      <c r="M47" s="28"/>
      <c r="N47" s="65">
        <v>1</v>
      </c>
      <c r="O47" s="28"/>
      <c r="P47" s="269">
        <v>46</v>
      </c>
      <c r="Q47" s="290"/>
      <c r="R47" s="236"/>
      <c r="S47" s="236"/>
      <c r="T47" s="273"/>
    </row>
    <row r="48" spans="1:32" ht="30" customHeight="1" x14ac:dyDescent="0.2">
      <c r="B48" s="266"/>
      <c r="C48" s="235"/>
      <c r="D48" s="28"/>
      <c r="E48" s="28"/>
      <c r="F48" s="28"/>
      <c r="G48" s="28"/>
      <c r="H48" s="28"/>
      <c r="I48" s="28"/>
      <c r="J48" s="28"/>
      <c r="K48" s="28"/>
      <c r="L48" s="28"/>
      <c r="M48" s="28"/>
      <c r="N48" s="28"/>
      <c r="O48" s="28"/>
      <c r="P48" s="270"/>
      <c r="Q48" s="290"/>
      <c r="R48" s="236"/>
      <c r="S48" s="236"/>
      <c r="T48" s="273"/>
    </row>
    <row r="49" spans="1:33" ht="64.5" customHeight="1" x14ac:dyDescent="0.2">
      <c r="B49" s="312" t="s">
        <v>51</v>
      </c>
      <c r="C49" s="234" t="s">
        <v>52</v>
      </c>
      <c r="D49" s="28"/>
      <c r="E49" s="28"/>
      <c r="F49" s="28"/>
      <c r="G49" s="28"/>
      <c r="H49" s="28"/>
      <c r="I49" s="28"/>
      <c r="J49" s="28"/>
      <c r="K49" s="28"/>
      <c r="L49" s="28"/>
      <c r="M49" s="28"/>
      <c r="N49" s="28"/>
      <c r="O49" s="65">
        <v>1</v>
      </c>
      <c r="P49" s="310">
        <v>162</v>
      </c>
      <c r="Q49" s="302"/>
      <c r="R49" s="302"/>
      <c r="S49" s="253"/>
      <c r="T49" s="311"/>
    </row>
    <row r="50" spans="1:33" ht="45" customHeight="1" x14ac:dyDescent="0.2">
      <c r="B50" s="313"/>
      <c r="C50" s="258"/>
      <c r="D50" s="28"/>
      <c r="E50" s="28"/>
      <c r="F50" s="28"/>
      <c r="G50" s="28"/>
      <c r="H50" s="28"/>
      <c r="I50" s="28"/>
      <c r="J50" s="28"/>
      <c r="K50" s="28"/>
      <c r="L50" s="28"/>
      <c r="M50" s="28"/>
      <c r="N50" s="28"/>
      <c r="O50" s="28"/>
      <c r="P50" s="298"/>
      <c r="Q50" s="243"/>
      <c r="R50" s="243"/>
      <c r="S50" s="236"/>
      <c r="T50" s="255"/>
    </row>
    <row r="51" spans="1:33" ht="30" customHeight="1" x14ac:dyDescent="0.2">
      <c r="A51" s="68" t="s">
        <v>25</v>
      </c>
      <c r="B51" s="265" t="s">
        <v>53</v>
      </c>
      <c r="C51" s="258"/>
      <c r="D51" s="65">
        <v>1</v>
      </c>
      <c r="E51" s="65">
        <v>1</v>
      </c>
      <c r="F51" s="65">
        <v>1</v>
      </c>
      <c r="G51" s="65">
        <v>1</v>
      </c>
      <c r="H51" s="65">
        <v>1</v>
      </c>
      <c r="I51" s="65">
        <v>1</v>
      </c>
      <c r="J51" s="65">
        <v>1</v>
      </c>
      <c r="K51" s="65">
        <v>1</v>
      </c>
      <c r="L51" s="65">
        <v>1</v>
      </c>
      <c r="M51" s="65">
        <v>1</v>
      </c>
      <c r="N51" s="65">
        <v>1</v>
      </c>
      <c r="O51" s="65">
        <v>1</v>
      </c>
      <c r="P51" s="297">
        <v>162</v>
      </c>
      <c r="Q51" s="242"/>
      <c r="R51" s="315"/>
      <c r="S51" s="236"/>
      <c r="T51" s="273"/>
    </row>
    <row r="52" spans="1:33" ht="30" customHeight="1" x14ac:dyDescent="0.2">
      <c r="B52" s="266"/>
      <c r="C52" s="258"/>
      <c r="D52" s="28"/>
      <c r="E52" s="28"/>
      <c r="F52" s="28"/>
      <c r="G52" s="28"/>
      <c r="H52" s="28"/>
      <c r="I52" s="28"/>
      <c r="J52" s="28"/>
      <c r="K52" s="28"/>
      <c r="L52" s="28"/>
      <c r="M52" s="28"/>
      <c r="N52" s="28"/>
      <c r="O52" s="28"/>
      <c r="P52" s="298"/>
      <c r="Q52" s="243"/>
      <c r="R52" s="316"/>
      <c r="S52" s="236"/>
      <c r="T52" s="273"/>
    </row>
    <row r="53" spans="1:33" ht="30" customHeight="1" x14ac:dyDescent="0.2">
      <c r="B53" s="265" t="s">
        <v>54</v>
      </c>
      <c r="C53" s="258"/>
      <c r="D53" s="28"/>
      <c r="E53" s="28"/>
      <c r="F53" s="28"/>
      <c r="G53" s="28"/>
      <c r="H53" s="28"/>
      <c r="I53" s="28"/>
      <c r="J53" s="65">
        <v>1</v>
      </c>
      <c r="K53" s="28"/>
      <c r="L53" s="28"/>
      <c r="M53" s="28"/>
      <c r="N53" s="28"/>
      <c r="O53" s="65">
        <v>1</v>
      </c>
      <c r="P53" s="297">
        <v>30</v>
      </c>
      <c r="Q53" s="242"/>
      <c r="R53" s="242"/>
      <c r="S53" s="236"/>
      <c r="T53" s="309"/>
    </row>
    <row r="54" spans="1:33" ht="30" customHeight="1" x14ac:dyDescent="0.2">
      <c r="B54" s="266"/>
      <c r="C54" s="258"/>
      <c r="D54" s="28"/>
      <c r="E54" s="28"/>
      <c r="F54" s="28"/>
      <c r="G54" s="28"/>
      <c r="H54" s="28"/>
      <c r="I54" s="28"/>
      <c r="J54" s="28"/>
      <c r="K54" s="28"/>
      <c r="L54" s="28"/>
      <c r="M54" s="28"/>
      <c r="N54" s="28"/>
      <c r="O54" s="28"/>
      <c r="P54" s="298"/>
      <c r="Q54" s="243"/>
      <c r="R54" s="243"/>
      <c r="S54" s="236"/>
      <c r="T54" s="309"/>
    </row>
    <row r="55" spans="1:33" ht="30" customHeight="1" x14ac:dyDescent="0.2">
      <c r="B55" s="295" t="s">
        <v>55</v>
      </c>
      <c r="C55" s="258"/>
      <c r="D55" s="28"/>
      <c r="E55" s="28"/>
      <c r="F55" s="28"/>
      <c r="G55" s="28"/>
      <c r="H55" s="28"/>
      <c r="I55" s="28"/>
      <c r="J55" s="28"/>
      <c r="K55" s="28"/>
      <c r="L55" s="28"/>
      <c r="M55" s="65">
        <v>1</v>
      </c>
      <c r="N55" s="28"/>
      <c r="O55" s="28"/>
      <c r="P55" s="234" t="s">
        <v>30</v>
      </c>
      <c r="Q55" s="242"/>
      <c r="R55" s="234"/>
      <c r="S55" s="236"/>
      <c r="T55" s="237"/>
    </row>
    <row r="56" spans="1:33" ht="30" customHeight="1" x14ac:dyDescent="0.2">
      <c r="B56" s="296"/>
      <c r="C56" s="258"/>
      <c r="D56" s="28"/>
      <c r="E56" s="28"/>
      <c r="F56" s="28"/>
      <c r="G56" s="28"/>
      <c r="H56" s="28"/>
      <c r="I56" s="28"/>
      <c r="J56" s="28"/>
      <c r="K56" s="28"/>
      <c r="L56" s="28"/>
      <c r="M56" s="28"/>
      <c r="N56" s="28"/>
      <c r="O56" s="28"/>
      <c r="P56" s="235"/>
      <c r="Q56" s="243"/>
      <c r="R56" s="235"/>
      <c r="S56" s="236"/>
      <c r="T56" s="237"/>
    </row>
    <row r="57" spans="1:33" ht="30" customHeight="1" x14ac:dyDescent="0.2">
      <c r="A57" s="68" t="s">
        <v>25</v>
      </c>
      <c r="B57" s="295" t="s">
        <v>56</v>
      </c>
      <c r="C57" s="258"/>
      <c r="D57" s="28"/>
      <c r="E57" s="28"/>
      <c r="F57" s="28"/>
      <c r="G57" s="28"/>
      <c r="H57" s="65">
        <v>1</v>
      </c>
      <c r="I57" s="28"/>
      <c r="J57" s="28"/>
      <c r="K57" s="28"/>
      <c r="L57" s="65">
        <v>1</v>
      </c>
      <c r="M57" s="28"/>
      <c r="N57" s="28"/>
      <c r="O57" s="65">
        <v>1</v>
      </c>
      <c r="P57" s="297">
        <v>6</v>
      </c>
      <c r="Q57" s="242"/>
      <c r="R57" s="242"/>
      <c r="S57" s="275"/>
      <c r="T57" s="254"/>
    </row>
    <row r="58" spans="1:33" ht="47.45" customHeight="1" x14ac:dyDescent="0.2">
      <c r="B58" s="296"/>
      <c r="C58" s="258"/>
      <c r="D58" s="28"/>
      <c r="E58" s="28"/>
      <c r="F58" s="28"/>
      <c r="G58" s="28"/>
      <c r="H58" s="28"/>
      <c r="I58" s="28"/>
      <c r="J58" s="28"/>
      <c r="K58" s="28"/>
      <c r="L58" s="28"/>
      <c r="M58" s="28"/>
      <c r="N58" s="28"/>
      <c r="O58" s="28"/>
      <c r="P58" s="298"/>
      <c r="Q58" s="243"/>
      <c r="R58" s="243"/>
      <c r="S58" s="275"/>
      <c r="T58" s="255"/>
      <c r="AG58" s="68">
        <v>6</v>
      </c>
    </row>
    <row r="59" spans="1:33" ht="56.45" customHeight="1" x14ac:dyDescent="0.2">
      <c r="A59" s="68" t="s">
        <v>25</v>
      </c>
      <c r="B59" s="267" t="s">
        <v>57</v>
      </c>
      <c r="C59" s="258"/>
      <c r="D59" s="65">
        <v>1</v>
      </c>
      <c r="E59" s="65">
        <v>1</v>
      </c>
      <c r="F59" s="65">
        <v>1</v>
      </c>
      <c r="G59" s="65">
        <v>1</v>
      </c>
      <c r="H59" s="65">
        <v>1</v>
      </c>
      <c r="I59" s="65">
        <v>1</v>
      </c>
      <c r="J59" s="65">
        <v>1</v>
      </c>
      <c r="K59" s="65">
        <v>1</v>
      </c>
      <c r="L59" s="65">
        <v>1</v>
      </c>
      <c r="M59" s="65">
        <v>1</v>
      </c>
      <c r="N59" s="65">
        <v>1</v>
      </c>
      <c r="O59" s="65">
        <v>1</v>
      </c>
      <c r="P59" s="274" t="s">
        <v>30</v>
      </c>
      <c r="Q59" s="236"/>
      <c r="R59" s="236"/>
      <c r="S59" s="236"/>
      <c r="T59" s="273"/>
    </row>
    <row r="60" spans="1:33" ht="30" customHeight="1" x14ac:dyDescent="0.2">
      <c r="B60" s="268"/>
      <c r="C60" s="258"/>
      <c r="D60" s="28"/>
      <c r="E60" s="28"/>
      <c r="F60" s="28"/>
      <c r="G60" s="28"/>
      <c r="H60" s="28"/>
      <c r="I60" s="28"/>
      <c r="J60" s="28"/>
      <c r="K60" s="28"/>
      <c r="L60" s="28"/>
      <c r="M60" s="28"/>
      <c r="N60" s="28"/>
      <c r="O60" s="28"/>
      <c r="P60" s="274"/>
      <c r="Q60" s="236"/>
      <c r="R60" s="236"/>
      <c r="S60" s="236"/>
      <c r="T60" s="273"/>
    </row>
    <row r="61" spans="1:33" ht="30" customHeight="1" x14ac:dyDescent="0.2">
      <c r="B61" s="306" t="s">
        <v>58</v>
      </c>
      <c r="C61" s="258"/>
      <c r="D61" s="28"/>
      <c r="E61" s="28"/>
      <c r="F61" s="28"/>
      <c r="G61" s="65">
        <v>1</v>
      </c>
      <c r="H61" s="28"/>
      <c r="I61" s="28"/>
      <c r="J61" s="28"/>
      <c r="K61" s="65">
        <v>1</v>
      </c>
      <c r="L61" s="28"/>
      <c r="M61" s="28"/>
      <c r="N61" s="65">
        <v>1</v>
      </c>
      <c r="O61" s="28"/>
      <c r="P61" s="314">
        <v>160</v>
      </c>
      <c r="Q61" s="252"/>
      <c r="R61" s="252"/>
      <c r="S61" s="252"/>
      <c r="T61" s="273"/>
    </row>
    <row r="62" spans="1:33" ht="30" customHeight="1" x14ac:dyDescent="0.2">
      <c r="B62" s="306"/>
      <c r="C62" s="258"/>
      <c r="D62" s="28"/>
      <c r="E62" s="28"/>
      <c r="F62" s="28"/>
      <c r="G62" s="28"/>
      <c r="H62" s="28"/>
      <c r="I62" s="28"/>
      <c r="J62" s="28"/>
      <c r="K62" s="28"/>
      <c r="L62" s="28"/>
      <c r="M62" s="28"/>
      <c r="N62" s="28"/>
      <c r="O62" s="28"/>
      <c r="P62" s="314"/>
      <c r="Q62" s="253"/>
      <c r="R62" s="253"/>
      <c r="S62" s="253"/>
      <c r="T62" s="273"/>
    </row>
    <row r="63" spans="1:33" ht="30" customHeight="1" x14ac:dyDescent="0.2">
      <c r="A63" s="317"/>
      <c r="B63" s="267" t="s">
        <v>59</v>
      </c>
      <c r="C63" s="258"/>
      <c r="D63" s="28"/>
      <c r="E63" s="28"/>
      <c r="F63" s="28"/>
      <c r="G63" s="28"/>
      <c r="H63" s="28"/>
      <c r="I63" s="28"/>
      <c r="J63" s="28"/>
      <c r="K63" s="28"/>
      <c r="L63" s="28"/>
      <c r="M63" s="65">
        <v>1</v>
      </c>
      <c r="N63" s="28"/>
      <c r="O63" s="28"/>
      <c r="P63" s="314" t="s">
        <v>30</v>
      </c>
      <c r="Q63" s="242"/>
      <c r="R63" s="252"/>
      <c r="S63" s="276"/>
      <c r="T63" s="237"/>
    </row>
    <row r="64" spans="1:33" ht="30" customHeight="1" x14ac:dyDescent="0.2">
      <c r="A64" s="317"/>
      <c r="B64" s="268"/>
      <c r="C64" s="258"/>
      <c r="D64" s="28"/>
      <c r="E64" s="28"/>
      <c r="F64" s="28"/>
      <c r="G64" s="28"/>
      <c r="H64" s="28"/>
      <c r="I64" s="28"/>
      <c r="J64" s="28"/>
      <c r="K64" s="28"/>
      <c r="L64" s="28"/>
      <c r="M64" s="28"/>
      <c r="N64" s="28"/>
      <c r="O64" s="28"/>
      <c r="P64" s="314"/>
      <c r="Q64" s="243"/>
      <c r="R64" s="253"/>
      <c r="S64" s="277"/>
      <c r="T64" s="237"/>
    </row>
    <row r="65" spans="1:32" ht="30" customHeight="1" x14ac:dyDescent="0.2">
      <c r="B65" s="292" t="s">
        <v>60</v>
      </c>
      <c r="C65" s="258"/>
      <c r="D65" s="28"/>
      <c r="E65" s="28"/>
      <c r="F65" s="28"/>
      <c r="G65" s="28"/>
      <c r="H65" s="28"/>
      <c r="I65" s="28"/>
      <c r="J65" s="28"/>
      <c r="K65" s="28"/>
      <c r="L65" s="28"/>
      <c r="M65" s="28"/>
      <c r="N65" s="28"/>
      <c r="O65" s="65">
        <v>1</v>
      </c>
      <c r="P65" s="314" t="s">
        <v>30</v>
      </c>
      <c r="Q65" s="14"/>
      <c r="R65" s="13"/>
      <c r="S65" s="16"/>
      <c r="T65" s="52"/>
    </row>
    <row r="66" spans="1:32" ht="30" customHeight="1" x14ac:dyDescent="0.2">
      <c r="B66" s="261"/>
      <c r="C66" s="258"/>
      <c r="D66" s="28"/>
      <c r="E66" s="28"/>
      <c r="F66" s="28"/>
      <c r="G66" s="28"/>
      <c r="H66" s="28"/>
      <c r="I66" s="28"/>
      <c r="J66" s="28"/>
      <c r="K66" s="28"/>
      <c r="L66" s="28"/>
      <c r="M66" s="28"/>
      <c r="N66" s="28"/>
      <c r="O66" s="28"/>
      <c r="P66" s="314"/>
      <c r="Q66" s="14"/>
      <c r="R66" s="13"/>
      <c r="S66" s="16"/>
      <c r="T66" s="52"/>
    </row>
    <row r="67" spans="1:32" ht="51.6" customHeight="1" x14ac:dyDescent="0.2">
      <c r="A67" s="68" t="s">
        <v>25</v>
      </c>
      <c r="B67" s="267" t="s">
        <v>61</v>
      </c>
      <c r="C67" s="258"/>
      <c r="D67" s="65">
        <v>1</v>
      </c>
      <c r="E67" s="65">
        <v>1</v>
      </c>
      <c r="F67" s="65">
        <v>1</v>
      </c>
      <c r="G67" s="65">
        <v>1</v>
      </c>
      <c r="H67" s="65">
        <v>1</v>
      </c>
      <c r="I67" s="65">
        <v>1</v>
      </c>
      <c r="J67" s="65">
        <v>1</v>
      </c>
      <c r="K67" s="65">
        <v>1</v>
      </c>
      <c r="L67" s="65">
        <v>1</v>
      </c>
      <c r="M67" s="65">
        <v>1</v>
      </c>
      <c r="N67" s="65">
        <v>1</v>
      </c>
      <c r="O67" s="65">
        <v>1</v>
      </c>
      <c r="P67" s="274" t="s">
        <v>30</v>
      </c>
      <c r="Q67" s="275"/>
      <c r="R67" s="236"/>
      <c r="S67" s="236"/>
      <c r="T67" s="273"/>
    </row>
    <row r="68" spans="1:32" ht="60.6" customHeight="1" x14ac:dyDescent="0.2">
      <c r="B68" s="268"/>
      <c r="C68" s="235"/>
      <c r="D68" s="28"/>
      <c r="E68" s="28"/>
      <c r="F68" s="28"/>
      <c r="G68" s="28"/>
      <c r="H68" s="28"/>
      <c r="I68" s="28"/>
      <c r="J68" s="28"/>
      <c r="K68" s="28"/>
      <c r="L68" s="28"/>
      <c r="M68" s="28"/>
      <c r="N68" s="28"/>
      <c r="O68" s="28"/>
      <c r="P68" s="274"/>
      <c r="Q68" s="275"/>
      <c r="R68" s="236"/>
      <c r="S68" s="236"/>
      <c r="T68" s="273"/>
    </row>
    <row r="69" spans="1:32" s="72" customFormat="1" ht="30" customHeight="1" x14ac:dyDescent="0.2">
      <c r="A69" s="68"/>
      <c r="B69" s="53" t="s">
        <v>62</v>
      </c>
      <c r="C69" s="3"/>
      <c r="D69" s="4">
        <f>SUM(D7,D9,D11,D13,D15,D17,D19,D21,D23,D25,D27,D29,D31,D33,D35,D37,D39,D41,D43,D45,D47,D49,D51,D53,D55,D57,D59,D61,D63,D65,D65,D67)</f>
        <v>3</v>
      </c>
      <c r="E69" s="4">
        <f t="shared" ref="E69:O69" si="0">SUM(E7,E9,E11,E13,E15,E17,E19,E21,E23,E25,E27,E29,E31,E33,E35,E37,E39,E41,E43,E45,E47,E49,E51,E53,E55,E57,E59,E61,E63,E65,E65,E67)</f>
        <v>5</v>
      </c>
      <c r="F69" s="4">
        <f t="shared" si="0"/>
        <v>6</v>
      </c>
      <c r="G69" s="4">
        <f t="shared" si="0"/>
        <v>6</v>
      </c>
      <c r="H69" s="4">
        <f t="shared" si="0"/>
        <v>10</v>
      </c>
      <c r="I69" s="4">
        <f t="shared" si="0"/>
        <v>9</v>
      </c>
      <c r="J69" s="4">
        <f t="shared" si="0"/>
        <v>7</v>
      </c>
      <c r="K69" s="4">
        <f t="shared" si="0"/>
        <v>10</v>
      </c>
      <c r="L69" s="4">
        <f t="shared" si="0"/>
        <v>8</v>
      </c>
      <c r="M69" s="4">
        <f t="shared" si="0"/>
        <v>10</v>
      </c>
      <c r="N69" s="4">
        <f t="shared" si="0"/>
        <v>10</v>
      </c>
      <c r="O69" s="4">
        <f t="shared" si="0"/>
        <v>13</v>
      </c>
      <c r="P69" s="20"/>
      <c r="Q69" s="6"/>
      <c r="R69" s="6"/>
      <c r="S69" s="6"/>
      <c r="T69" s="54"/>
      <c r="U69" s="2"/>
      <c r="V69" s="2"/>
      <c r="W69" s="2"/>
      <c r="X69" s="2"/>
      <c r="Y69" s="2"/>
      <c r="Z69" s="2"/>
      <c r="AA69" s="2"/>
      <c r="AB69" s="2"/>
      <c r="AC69" s="2"/>
      <c r="AD69" s="2"/>
      <c r="AE69" s="2"/>
      <c r="AF69" s="2"/>
    </row>
    <row r="70" spans="1:32" s="72" customFormat="1" ht="30" customHeight="1" x14ac:dyDescent="0.2">
      <c r="A70" s="68"/>
      <c r="B70" s="53" t="s">
        <v>63</v>
      </c>
      <c r="C70" s="3"/>
      <c r="D70" s="4">
        <f>SUM(D8,D10,D12,D14,D16,D18,D20,D22,D24,D26,D28,D30,D32,D34,D36,D38,D40,D42,D44,D46,D48,D50,D52,D54,D56,D58,D60,D62,D64,D66,D68)</f>
        <v>0</v>
      </c>
      <c r="E70" s="4">
        <f t="shared" ref="E70:O70" si="1">SUM(E8,E10,E12,E14,E16,E18,E20,E22,E24,E26,E28,E30,E32,E34,E36,E38,E40,E42,E44,E46,E48,E50,E52,E54,E56,E58,E60,E62,E64,E66,E68)</f>
        <v>0</v>
      </c>
      <c r="F70" s="4">
        <f t="shared" si="1"/>
        <v>0</v>
      </c>
      <c r="G70" s="4">
        <f t="shared" si="1"/>
        <v>0</v>
      </c>
      <c r="H70" s="4">
        <f t="shared" si="1"/>
        <v>0</v>
      </c>
      <c r="I70" s="4">
        <f t="shared" si="1"/>
        <v>0</v>
      </c>
      <c r="J70" s="4">
        <f t="shared" si="1"/>
        <v>0</v>
      </c>
      <c r="K70" s="4">
        <f t="shared" si="1"/>
        <v>0</v>
      </c>
      <c r="L70" s="4">
        <f t="shared" si="1"/>
        <v>0</v>
      </c>
      <c r="M70" s="4">
        <f t="shared" si="1"/>
        <v>0</v>
      </c>
      <c r="N70" s="4">
        <f t="shared" si="1"/>
        <v>0</v>
      </c>
      <c r="O70" s="4">
        <f t="shared" si="1"/>
        <v>0</v>
      </c>
      <c r="P70" s="15"/>
      <c r="Q70" s="6"/>
      <c r="R70" s="6"/>
      <c r="S70" s="6"/>
      <c r="T70" s="54"/>
      <c r="U70" s="2"/>
      <c r="V70" s="2"/>
      <c r="W70" s="2"/>
      <c r="X70" s="2"/>
      <c r="Y70" s="2"/>
      <c r="Z70" s="2"/>
      <c r="AA70" s="2"/>
      <c r="AB70" s="2"/>
      <c r="AC70" s="2"/>
      <c r="AD70" s="2"/>
      <c r="AE70" s="2"/>
      <c r="AF70" s="2"/>
    </row>
    <row r="71" spans="1:32" ht="27.75" customHeight="1" x14ac:dyDescent="0.2">
      <c r="B71" s="48" t="s">
        <v>64</v>
      </c>
      <c r="C71" s="31"/>
      <c r="D71" s="31"/>
      <c r="E71" s="31"/>
      <c r="F71" s="31"/>
      <c r="G71" s="31"/>
      <c r="H71" s="31"/>
      <c r="I71" s="31"/>
      <c r="J71" s="31"/>
      <c r="K71" s="31"/>
      <c r="L71" s="31"/>
      <c r="M71" s="31"/>
      <c r="N71" s="31"/>
      <c r="O71" s="31"/>
      <c r="P71" s="32"/>
      <c r="Q71" s="33"/>
      <c r="R71" s="34"/>
      <c r="S71" s="34"/>
      <c r="T71" s="55"/>
      <c r="U71" s="1"/>
      <c r="V71" s="1"/>
      <c r="W71" s="1"/>
      <c r="X71" s="1"/>
      <c r="Y71" s="1"/>
      <c r="Z71" s="1"/>
      <c r="AA71" s="1"/>
      <c r="AB71" s="1"/>
      <c r="AC71" s="1"/>
      <c r="AD71" s="1"/>
      <c r="AE71" s="1"/>
      <c r="AF71" s="1"/>
    </row>
    <row r="72" spans="1:32" ht="30" customHeight="1" x14ac:dyDescent="0.2">
      <c r="A72" s="68" t="s">
        <v>25</v>
      </c>
      <c r="B72" s="265" t="s">
        <v>65</v>
      </c>
      <c r="C72" s="234" t="s">
        <v>66</v>
      </c>
      <c r="D72" s="65">
        <v>1</v>
      </c>
      <c r="E72" s="28"/>
      <c r="F72" s="28"/>
      <c r="G72" s="28"/>
      <c r="H72" s="65">
        <v>1</v>
      </c>
      <c r="I72" s="28"/>
      <c r="J72" s="28"/>
      <c r="K72" s="28"/>
      <c r="L72" s="65">
        <v>1</v>
      </c>
      <c r="M72" s="28"/>
      <c r="N72" s="28"/>
      <c r="O72" s="65">
        <v>1</v>
      </c>
      <c r="P72" s="274" t="s">
        <v>30</v>
      </c>
      <c r="Q72" s="290"/>
      <c r="R72" s="236"/>
      <c r="S72" s="236"/>
      <c r="T72" s="273"/>
    </row>
    <row r="73" spans="1:32" ht="30" customHeight="1" x14ac:dyDescent="0.2">
      <c r="B73" s="266"/>
      <c r="C73" s="258"/>
      <c r="D73" s="28"/>
      <c r="E73" s="28"/>
      <c r="F73" s="28"/>
      <c r="G73" s="28"/>
      <c r="H73" s="28"/>
      <c r="I73" s="28"/>
      <c r="J73" s="28"/>
      <c r="K73" s="28"/>
      <c r="L73" s="28"/>
      <c r="M73" s="28"/>
      <c r="N73" s="28"/>
      <c r="O73" s="28"/>
      <c r="P73" s="274"/>
      <c r="Q73" s="290"/>
      <c r="R73" s="236"/>
      <c r="S73" s="236"/>
      <c r="T73" s="273"/>
    </row>
    <row r="74" spans="1:32" ht="30" customHeight="1" x14ac:dyDescent="0.2">
      <c r="A74" s="68" t="s">
        <v>25</v>
      </c>
      <c r="B74" s="265" t="s">
        <v>67</v>
      </c>
      <c r="C74" s="258"/>
      <c r="D74" s="28"/>
      <c r="E74" s="28"/>
      <c r="F74" s="28"/>
      <c r="G74" s="65">
        <v>1</v>
      </c>
      <c r="H74" s="28"/>
      <c r="I74" s="28"/>
      <c r="J74" s="28"/>
      <c r="K74" s="28"/>
      <c r="L74" s="28"/>
      <c r="M74" s="28"/>
      <c r="N74" s="28"/>
      <c r="O74" s="28"/>
      <c r="P74" s="269">
        <v>162</v>
      </c>
      <c r="Q74" s="27"/>
      <c r="R74" s="17"/>
      <c r="S74" s="17"/>
      <c r="T74" s="52"/>
    </row>
    <row r="75" spans="1:32" ht="30" customHeight="1" x14ac:dyDescent="0.2">
      <c r="B75" s="266"/>
      <c r="C75" s="258"/>
      <c r="D75" s="28"/>
      <c r="E75" s="28"/>
      <c r="F75" s="28"/>
      <c r="G75" s="28"/>
      <c r="H75" s="28"/>
      <c r="I75" s="28"/>
      <c r="J75" s="28"/>
      <c r="K75" s="28"/>
      <c r="L75" s="28"/>
      <c r="M75" s="28"/>
      <c r="N75" s="28"/>
      <c r="O75" s="28"/>
      <c r="P75" s="270"/>
      <c r="Q75" s="27"/>
      <c r="R75" s="17"/>
      <c r="S75" s="17"/>
      <c r="T75" s="52"/>
    </row>
    <row r="76" spans="1:32" ht="30" customHeight="1" x14ac:dyDescent="0.2">
      <c r="A76" s="68" t="s">
        <v>25</v>
      </c>
      <c r="B76" s="265" t="s">
        <v>68</v>
      </c>
      <c r="C76" s="258"/>
      <c r="D76" s="65">
        <v>1</v>
      </c>
      <c r="E76" s="28"/>
      <c r="F76" s="65">
        <v>1</v>
      </c>
      <c r="G76" s="28"/>
      <c r="H76" s="65">
        <v>1</v>
      </c>
      <c r="I76" s="28"/>
      <c r="J76" s="65">
        <v>1</v>
      </c>
      <c r="K76" s="28"/>
      <c r="L76" s="28"/>
      <c r="M76" s="28"/>
      <c r="N76" s="65">
        <v>1</v>
      </c>
      <c r="O76" s="28"/>
      <c r="P76" s="274" t="s">
        <v>30</v>
      </c>
      <c r="Q76" s="27"/>
      <c r="R76" s="17"/>
      <c r="S76" s="17"/>
      <c r="T76" s="52"/>
    </row>
    <row r="77" spans="1:32" ht="30" customHeight="1" x14ac:dyDescent="0.2">
      <c r="B77" s="266"/>
      <c r="C77" s="258"/>
      <c r="D77" s="28"/>
      <c r="E77" s="28"/>
      <c r="F77" s="28"/>
      <c r="G77" s="28"/>
      <c r="H77" s="28"/>
      <c r="I77" s="28"/>
      <c r="J77" s="28"/>
      <c r="K77" s="28"/>
      <c r="L77" s="28"/>
      <c r="M77" s="28"/>
      <c r="N77" s="28"/>
      <c r="O77" s="28"/>
      <c r="P77" s="274"/>
      <c r="Q77" s="27"/>
      <c r="R77" s="17"/>
      <c r="S77" s="17"/>
      <c r="T77" s="52"/>
    </row>
    <row r="78" spans="1:32" ht="30" customHeight="1" x14ac:dyDescent="0.2">
      <c r="A78" s="68" t="s">
        <v>25</v>
      </c>
      <c r="B78" s="260" t="s">
        <v>69</v>
      </c>
      <c r="C78" s="258"/>
      <c r="D78" s="28"/>
      <c r="E78" s="28"/>
      <c r="F78" s="28"/>
      <c r="G78" s="28"/>
      <c r="H78" s="28"/>
      <c r="I78" s="28"/>
      <c r="J78" s="28"/>
      <c r="K78" s="28"/>
      <c r="L78" s="28"/>
      <c r="M78" s="65">
        <v>1</v>
      </c>
      <c r="N78" s="28"/>
      <c r="O78" s="28"/>
      <c r="P78" s="274" t="s">
        <v>30</v>
      </c>
      <c r="Q78" s="27"/>
      <c r="R78" s="17"/>
      <c r="S78" s="17"/>
      <c r="T78" s="52"/>
    </row>
    <row r="79" spans="1:32" ht="30" customHeight="1" x14ac:dyDescent="0.2">
      <c r="B79" s="261"/>
      <c r="C79" s="235"/>
      <c r="D79" s="28"/>
      <c r="E79" s="28"/>
      <c r="F79" s="28"/>
      <c r="G79" s="28"/>
      <c r="H79" s="28"/>
      <c r="I79" s="28"/>
      <c r="J79" s="28"/>
      <c r="K79" s="28"/>
      <c r="L79" s="28"/>
      <c r="M79" s="28"/>
      <c r="N79" s="28"/>
      <c r="O79" s="28"/>
      <c r="P79" s="274"/>
      <c r="Q79" s="27"/>
      <c r="R79" s="17"/>
      <c r="S79" s="17"/>
      <c r="T79" s="52"/>
    </row>
    <row r="80" spans="1:32" ht="30" customHeight="1" x14ac:dyDescent="0.2">
      <c r="A80" s="68" t="s">
        <v>25</v>
      </c>
      <c r="B80" s="267" t="s">
        <v>70</v>
      </c>
      <c r="C80" s="234" t="s">
        <v>71</v>
      </c>
      <c r="D80" s="28"/>
      <c r="E80" s="28"/>
      <c r="F80" s="28"/>
      <c r="G80" s="28"/>
      <c r="H80" s="28"/>
      <c r="I80" s="28"/>
      <c r="J80" s="65">
        <v>1</v>
      </c>
      <c r="K80" s="28"/>
      <c r="L80" s="28"/>
      <c r="M80" s="28"/>
      <c r="N80" s="28"/>
      <c r="O80" s="28"/>
      <c r="P80" s="274" t="s">
        <v>30</v>
      </c>
      <c r="Q80" s="247"/>
      <c r="R80" s="236"/>
      <c r="S80" s="236"/>
      <c r="T80" s="237"/>
    </row>
    <row r="81" spans="1:32" ht="30" customHeight="1" x14ac:dyDescent="0.2">
      <c r="B81" s="268"/>
      <c r="C81" s="258"/>
      <c r="D81" s="28"/>
      <c r="E81" s="28"/>
      <c r="F81" s="28"/>
      <c r="G81" s="28"/>
      <c r="H81" s="28"/>
      <c r="I81" s="28"/>
      <c r="J81" s="28"/>
      <c r="K81" s="28"/>
      <c r="L81" s="28"/>
      <c r="M81" s="28"/>
      <c r="N81" s="28"/>
      <c r="O81" s="28"/>
      <c r="P81" s="274"/>
      <c r="Q81" s="247"/>
      <c r="R81" s="236"/>
      <c r="S81" s="236"/>
      <c r="T81" s="237"/>
    </row>
    <row r="82" spans="1:32" ht="30" customHeight="1" x14ac:dyDescent="0.2">
      <c r="A82" s="68" t="s">
        <v>25</v>
      </c>
      <c r="B82" s="265" t="s">
        <v>72</v>
      </c>
      <c r="C82" s="258"/>
      <c r="D82" s="28"/>
      <c r="E82" s="65">
        <v>1</v>
      </c>
      <c r="F82" s="28"/>
      <c r="G82" s="28"/>
      <c r="H82" s="28"/>
      <c r="I82" s="28"/>
      <c r="J82" s="28"/>
      <c r="K82" s="28"/>
      <c r="L82" s="65">
        <v>1</v>
      </c>
      <c r="M82" s="28"/>
      <c r="N82" s="28"/>
      <c r="O82" s="28"/>
      <c r="P82" s="274">
        <v>162</v>
      </c>
      <c r="Q82" s="29"/>
      <c r="R82" s="29"/>
      <c r="S82" s="242"/>
      <c r="T82" s="240"/>
    </row>
    <row r="83" spans="1:32" ht="30" customHeight="1" x14ac:dyDescent="0.2">
      <c r="B83" s="266"/>
      <c r="C83" s="258"/>
      <c r="D83" s="28"/>
      <c r="E83" s="28"/>
      <c r="F83" s="28"/>
      <c r="G83" s="28"/>
      <c r="H83" s="28"/>
      <c r="I83" s="28"/>
      <c r="J83" s="28"/>
      <c r="K83" s="28"/>
      <c r="L83" s="28"/>
      <c r="M83" s="28"/>
      <c r="N83" s="28"/>
      <c r="O83" s="28"/>
      <c r="P83" s="274"/>
      <c r="Q83" s="29"/>
      <c r="R83" s="29"/>
      <c r="S83" s="243"/>
      <c r="T83" s="241"/>
    </row>
    <row r="84" spans="1:32" ht="30" customHeight="1" x14ac:dyDescent="0.2">
      <c r="B84" s="262" t="s">
        <v>73</v>
      </c>
      <c r="C84" s="258"/>
      <c r="D84" s="28"/>
      <c r="E84" s="28"/>
      <c r="F84" s="28"/>
      <c r="G84" s="67">
        <v>1</v>
      </c>
      <c r="H84" s="28"/>
      <c r="I84" s="28"/>
      <c r="J84" s="28"/>
      <c r="K84" s="28"/>
      <c r="L84" s="28"/>
      <c r="M84" s="28"/>
      <c r="N84" s="67">
        <v>1</v>
      </c>
      <c r="O84" s="28"/>
      <c r="P84" s="274">
        <v>30</v>
      </c>
      <c r="Q84" s="236"/>
      <c r="R84" s="236"/>
      <c r="S84" s="236"/>
      <c r="T84" s="237"/>
      <c r="U84" s="1"/>
      <c r="V84" s="1"/>
      <c r="W84" s="1"/>
      <c r="X84" s="1"/>
      <c r="Y84" s="1"/>
      <c r="Z84" s="1"/>
      <c r="AA84" s="1"/>
      <c r="AB84" s="1"/>
      <c r="AC84" s="1"/>
      <c r="AD84" s="1"/>
      <c r="AE84" s="1"/>
      <c r="AF84" s="1"/>
    </row>
    <row r="85" spans="1:32" ht="30" customHeight="1" x14ac:dyDescent="0.2">
      <c r="B85" s="262"/>
      <c r="C85" s="258"/>
      <c r="D85" s="28"/>
      <c r="E85" s="28"/>
      <c r="F85" s="28"/>
      <c r="G85" s="28"/>
      <c r="H85" s="28"/>
      <c r="I85" s="28"/>
      <c r="J85" s="28"/>
      <c r="K85" s="28"/>
      <c r="L85" s="28"/>
      <c r="M85" s="28"/>
      <c r="N85" s="28"/>
      <c r="O85" s="28"/>
      <c r="P85" s="274"/>
      <c r="Q85" s="236"/>
      <c r="R85" s="236"/>
      <c r="S85" s="236"/>
      <c r="T85" s="237"/>
      <c r="U85" s="1"/>
      <c r="V85" s="1"/>
      <c r="W85" s="1"/>
      <c r="X85" s="1"/>
      <c r="Y85" s="1"/>
      <c r="Z85" s="1"/>
      <c r="AA85" s="1"/>
      <c r="AB85" s="1"/>
      <c r="AC85" s="1"/>
      <c r="AD85" s="1"/>
      <c r="AE85" s="1"/>
      <c r="AF85" s="1"/>
    </row>
    <row r="86" spans="1:32" s="72" customFormat="1" ht="26.45" customHeight="1" x14ac:dyDescent="0.2">
      <c r="A86" s="68"/>
      <c r="B86" s="53" t="s">
        <v>62</v>
      </c>
      <c r="C86" s="3"/>
      <c r="D86" s="4">
        <f>SUM(D72,D74,D76,D78,D80,D82,D84)</f>
        <v>2</v>
      </c>
      <c r="E86" s="4">
        <f t="shared" ref="E86:O86" si="2">SUM(E72,E74,E76,E78,E80,E82,E84)</f>
        <v>1</v>
      </c>
      <c r="F86" s="4">
        <f t="shared" si="2"/>
        <v>1</v>
      </c>
      <c r="G86" s="4">
        <f t="shared" si="2"/>
        <v>2</v>
      </c>
      <c r="H86" s="4">
        <f t="shared" si="2"/>
        <v>2</v>
      </c>
      <c r="I86" s="4">
        <f t="shared" si="2"/>
        <v>0</v>
      </c>
      <c r="J86" s="4">
        <f t="shared" si="2"/>
        <v>2</v>
      </c>
      <c r="K86" s="4">
        <f t="shared" si="2"/>
        <v>0</v>
      </c>
      <c r="L86" s="4">
        <f t="shared" si="2"/>
        <v>2</v>
      </c>
      <c r="M86" s="4">
        <f t="shared" si="2"/>
        <v>1</v>
      </c>
      <c r="N86" s="4">
        <f t="shared" si="2"/>
        <v>2</v>
      </c>
      <c r="O86" s="4">
        <f t="shared" si="2"/>
        <v>1</v>
      </c>
      <c r="P86" s="20"/>
      <c r="Q86" s="6"/>
      <c r="R86" s="6"/>
      <c r="S86" s="6"/>
      <c r="T86" s="54"/>
      <c r="U86" s="2"/>
      <c r="V86" s="2"/>
      <c r="W86" s="2"/>
      <c r="X86" s="2"/>
      <c r="Y86" s="2"/>
      <c r="Z86" s="2"/>
      <c r="AA86" s="2"/>
      <c r="AB86" s="2"/>
      <c r="AC86" s="2"/>
      <c r="AD86" s="2"/>
      <c r="AE86" s="2"/>
      <c r="AF86" s="2"/>
    </row>
    <row r="87" spans="1:32" s="72" customFormat="1" ht="30" customHeight="1" x14ac:dyDescent="0.2">
      <c r="A87" s="68"/>
      <c r="B87" s="53" t="s">
        <v>63</v>
      </c>
      <c r="C87" s="3"/>
      <c r="D87" s="4">
        <f>SUM(D73,D75,D77,D79,D81,D83,D85)</f>
        <v>0</v>
      </c>
      <c r="E87" s="4">
        <f t="shared" ref="E87:O87" si="3">SUM(E73,E75,E77,E79,E81,E83,E85)</f>
        <v>0</v>
      </c>
      <c r="F87" s="4">
        <f t="shared" si="3"/>
        <v>0</v>
      </c>
      <c r="G87" s="4">
        <f t="shared" si="3"/>
        <v>0</v>
      </c>
      <c r="H87" s="4">
        <f t="shared" si="3"/>
        <v>0</v>
      </c>
      <c r="I87" s="4">
        <f t="shared" si="3"/>
        <v>0</v>
      </c>
      <c r="J87" s="4">
        <f t="shared" si="3"/>
        <v>0</v>
      </c>
      <c r="K87" s="4">
        <f t="shared" si="3"/>
        <v>0</v>
      </c>
      <c r="L87" s="4">
        <f t="shared" si="3"/>
        <v>0</v>
      </c>
      <c r="M87" s="4">
        <f t="shared" si="3"/>
        <v>0</v>
      </c>
      <c r="N87" s="4">
        <f t="shared" si="3"/>
        <v>0</v>
      </c>
      <c r="O87" s="4">
        <f t="shared" si="3"/>
        <v>0</v>
      </c>
      <c r="P87" s="15"/>
      <c r="Q87" s="6"/>
      <c r="R87" s="6"/>
      <c r="S87" s="6"/>
      <c r="T87" s="54"/>
      <c r="U87" s="2"/>
      <c r="V87" s="2"/>
      <c r="W87" s="2"/>
      <c r="X87" s="2"/>
      <c r="Y87" s="2"/>
      <c r="Z87" s="2"/>
      <c r="AA87" s="2"/>
      <c r="AB87" s="2"/>
      <c r="AC87" s="2"/>
      <c r="AD87" s="2"/>
      <c r="AE87" s="2"/>
      <c r="AF87" s="2"/>
    </row>
    <row r="88" spans="1:32" ht="27.75" customHeight="1" x14ac:dyDescent="0.2">
      <c r="B88" s="325" t="s">
        <v>74</v>
      </c>
      <c r="C88" s="326"/>
      <c r="D88" s="326"/>
      <c r="E88" s="326"/>
      <c r="F88" s="326"/>
      <c r="G88" s="326"/>
      <c r="H88" s="326"/>
      <c r="I88" s="326"/>
      <c r="J88" s="326"/>
      <c r="K88" s="326"/>
      <c r="L88" s="326"/>
      <c r="M88" s="326"/>
      <c r="N88" s="326"/>
      <c r="O88" s="326"/>
      <c r="P88" s="326"/>
      <c r="Q88" s="326"/>
      <c r="R88" s="326"/>
      <c r="S88" s="326"/>
      <c r="T88" s="327"/>
      <c r="U88" s="1"/>
      <c r="V88" s="1"/>
      <c r="W88" s="1"/>
      <c r="X88" s="1"/>
      <c r="Y88" s="1"/>
      <c r="Z88" s="1"/>
      <c r="AA88" s="1"/>
      <c r="AB88" s="1"/>
      <c r="AC88" s="1"/>
      <c r="AD88" s="1"/>
      <c r="AE88" s="1"/>
      <c r="AF88" s="1"/>
    </row>
    <row r="89" spans="1:32" ht="30" customHeight="1" x14ac:dyDescent="0.2">
      <c r="B89" s="260" t="s">
        <v>75</v>
      </c>
      <c r="C89" s="257"/>
      <c r="D89" s="28"/>
      <c r="E89" s="28"/>
      <c r="F89" s="65">
        <v>1</v>
      </c>
      <c r="G89" s="28"/>
      <c r="H89" s="28"/>
      <c r="I89" s="28"/>
      <c r="J89" s="28"/>
      <c r="K89" s="28"/>
      <c r="L89" s="65">
        <v>1</v>
      </c>
      <c r="M89" s="28"/>
      <c r="N89" s="28"/>
      <c r="O89" s="28"/>
      <c r="P89" s="274" t="s">
        <v>30</v>
      </c>
      <c r="Q89" s="18"/>
      <c r="R89" s="18"/>
      <c r="S89" s="17"/>
      <c r="T89" s="50"/>
    </row>
    <row r="90" spans="1:32" ht="30" customHeight="1" x14ac:dyDescent="0.2">
      <c r="B90" s="261"/>
      <c r="C90" s="259"/>
      <c r="D90" s="28"/>
      <c r="E90" s="28"/>
      <c r="F90" s="28"/>
      <c r="G90" s="28"/>
      <c r="H90" s="28"/>
      <c r="I90" s="28"/>
      <c r="J90" s="28"/>
      <c r="K90" s="28"/>
      <c r="L90" s="28"/>
      <c r="M90" s="28"/>
      <c r="N90" s="28"/>
      <c r="O90" s="28"/>
      <c r="P90" s="274"/>
      <c r="Q90" s="18"/>
      <c r="R90" s="18"/>
      <c r="S90" s="17"/>
      <c r="T90" s="50"/>
    </row>
    <row r="91" spans="1:32" s="72" customFormat="1" ht="26.45" customHeight="1" x14ac:dyDescent="0.2">
      <c r="A91" s="68"/>
      <c r="B91" s="53" t="s">
        <v>62</v>
      </c>
      <c r="C91" s="3"/>
      <c r="D91" s="4">
        <f>SUM(D89)</f>
        <v>0</v>
      </c>
      <c r="E91" s="4">
        <f t="shared" ref="E91:O91" si="4">SUM(E89)</f>
        <v>0</v>
      </c>
      <c r="F91" s="4">
        <f t="shared" si="4"/>
        <v>1</v>
      </c>
      <c r="G91" s="4">
        <f t="shared" si="4"/>
        <v>0</v>
      </c>
      <c r="H91" s="4">
        <f t="shared" si="4"/>
        <v>0</v>
      </c>
      <c r="I91" s="4">
        <f t="shared" si="4"/>
        <v>0</v>
      </c>
      <c r="J91" s="4">
        <f t="shared" si="4"/>
        <v>0</v>
      </c>
      <c r="K91" s="4">
        <f t="shared" si="4"/>
        <v>0</v>
      </c>
      <c r="L91" s="4">
        <f t="shared" si="4"/>
        <v>1</v>
      </c>
      <c r="M91" s="4">
        <f t="shared" si="4"/>
        <v>0</v>
      </c>
      <c r="N91" s="4">
        <f t="shared" si="4"/>
        <v>0</v>
      </c>
      <c r="O91" s="4">
        <f t="shared" si="4"/>
        <v>0</v>
      </c>
      <c r="P91" s="20"/>
      <c r="Q91" s="6"/>
      <c r="R91" s="6"/>
      <c r="S91" s="6"/>
      <c r="T91" s="54"/>
      <c r="U91" s="2"/>
      <c r="V91" s="2"/>
      <c r="W91" s="2"/>
      <c r="X91" s="2"/>
      <c r="Y91" s="2"/>
      <c r="Z91" s="2"/>
      <c r="AA91" s="2"/>
      <c r="AB91" s="2"/>
      <c r="AC91" s="2"/>
      <c r="AD91" s="2"/>
      <c r="AE91" s="2"/>
      <c r="AF91" s="2"/>
    </row>
    <row r="92" spans="1:32" s="72" customFormat="1" ht="30" customHeight="1" x14ac:dyDescent="0.2">
      <c r="A92" s="68"/>
      <c r="B92" s="53" t="s">
        <v>63</v>
      </c>
      <c r="C92" s="3"/>
      <c r="D92" s="4">
        <f>SUM(D90)</f>
        <v>0</v>
      </c>
      <c r="E92" s="4">
        <f t="shared" ref="E92:O92" si="5">SUM(E90)</f>
        <v>0</v>
      </c>
      <c r="F92" s="4">
        <f t="shared" si="5"/>
        <v>0</v>
      </c>
      <c r="G92" s="4">
        <f t="shared" si="5"/>
        <v>0</v>
      </c>
      <c r="H92" s="4">
        <f t="shared" si="5"/>
        <v>0</v>
      </c>
      <c r="I92" s="4">
        <f t="shared" si="5"/>
        <v>0</v>
      </c>
      <c r="J92" s="4">
        <f t="shared" si="5"/>
        <v>0</v>
      </c>
      <c r="K92" s="4">
        <f t="shared" si="5"/>
        <v>0</v>
      </c>
      <c r="L92" s="4">
        <f t="shared" si="5"/>
        <v>0</v>
      </c>
      <c r="M92" s="4">
        <f t="shared" si="5"/>
        <v>0</v>
      </c>
      <c r="N92" s="4">
        <f t="shared" si="5"/>
        <v>0</v>
      </c>
      <c r="O92" s="4">
        <f t="shared" si="5"/>
        <v>0</v>
      </c>
      <c r="P92" s="15"/>
      <c r="Q92" s="6"/>
      <c r="R92" s="6"/>
      <c r="S92" s="6"/>
      <c r="T92" s="54"/>
      <c r="U92" s="2"/>
      <c r="V92" s="2"/>
      <c r="W92" s="2"/>
      <c r="X92" s="2"/>
      <c r="Y92" s="2"/>
      <c r="Z92" s="2"/>
      <c r="AA92" s="2"/>
      <c r="AB92" s="2"/>
      <c r="AC92" s="2"/>
      <c r="AD92" s="2"/>
      <c r="AE92" s="2"/>
      <c r="AF92" s="2"/>
    </row>
    <row r="93" spans="1:32" ht="27.75" customHeight="1" x14ac:dyDescent="0.2">
      <c r="B93" s="325" t="s">
        <v>76</v>
      </c>
      <c r="C93" s="326"/>
      <c r="D93" s="326"/>
      <c r="E93" s="326"/>
      <c r="F93" s="326"/>
      <c r="G93" s="326"/>
      <c r="H93" s="326"/>
      <c r="I93" s="326"/>
      <c r="J93" s="326"/>
      <c r="K93" s="326"/>
      <c r="L93" s="326"/>
      <c r="M93" s="326"/>
      <c r="N93" s="326"/>
      <c r="O93" s="326"/>
      <c r="P93" s="326"/>
      <c r="Q93" s="326"/>
      <c r="R93" s="326"/>
      <c r="S93" s="326"/>
      <c r="T93" s="327"/>
      <c r="U93" s="1"/>
      <c r="V93" s="1"/>
      <c r="W93" s="1"/>
      <c r="X93" s="1"/>
      <c r="Y93" s="1"/>
      <c r="Z93" s="1"/>
      <c r="AA93" s="1"/>
      <c r="AB93" s="1"/>
      <c r="AC93" s="1"/>
      <c r="AD93" s="1"/>
      <c r="AE93" s="1"/>
      <c r="AF93" s="1"/>
    </row>
    <row r="94" spans="1:32" ht="30" customHeight="1" x14ac:dyDescent="0.2">
      <c r="B94" s="294" t="s">
        <v>77</v>
      </c>
      <c r="C94" s="256" t="s">
        <v>78</v>
      </c>
      <c r="D94" s="28"/>
      <c r="E94" s="28"/>
      <c r="F94" s="28"/>
      <c r="G94" s="28"/>
      <c r="H94" s="65">
        <v>1</v>
      </c>
      <c r="I94" s="28"/>
      <c r="J94" s="28"/>
      <c r="K94" s="28"/>
      <c r="L94" s="28"/>
      <c r="M94" s="28"/>
      <c r="N94" s="28"/>
      <c r="O94" s="28"/>
      <c r="P94" s="274" t="s">
        <v>30</v>
      </c>
      <c r="Q94" s="247"/>
      <c r="R94" s="247"/>
      <c r="S94" s="236"/>
      <c r="T94" s="237"/>
    </row>
    <row r="95" spans="1:32" ht="83.1" customHeight="1" x14ac:dyDescent="0.2">
      <c r="B95" s="294"/>
      <c r="C95" s="257"/>
      <c r="D95" s="28"/>
      <c r="E95" s="28"/>
      <c r="F95" s="28"/>
      <c r="G95" s="28"/>
      <c r="H95" s="28"/>
      <c r="I95" s="28"/>
      <c r="J95" s="28"/>
      <c r="K95" s="28"/>
      <c r="L95" s="28"/>
      <c r="M95" s="28"/>
      <c r="N95" s="28"/>
      <c r="O95" s="28"/>
      <c r="P95" s="274"/>
      <c r="Q95" s="247"/>
      <c r="R95" s="247"/>
      <c r="S95" s="236"/>
      <c r="T95" s="237"/>
    </row>
    <row r="96" spans="1:32" ht="66.599999999999994" customHeight="1" x14ac:dyDescent="0.2">
      <c r="B96" s="260" t="s">
        <v>79</v>
      </c>
      <c r="C96" s="257" t="s">
        <v>80</v>
      </c>
      <c r="D96" s="28"/>
      <c r="E96" s="28"/>
      <c r="F96" s="28"/>
      <c r="G96" s="28"/>
      <c r="H96" s="28"/>
      <c r="I96" s="28"/>
      <c r="J96" s="28"/>
      <c r="K96" s="28"/>
      <c r="L96" s="28"/>
      <c r="M96" s="28"/>
      <c r="N96" s="28"/>
      <c r="O96" s="65">
        <v>1</v>
      </c>
      <c r="P96" s="25">
        <v>162</v>
      </c>
      <c r="Q96" s="18"/>
      <c r="R96" s="18"/>
      <c r="S96" s="17"/>
      <c r="T96" s="50"/>
    </row>
    <row r="97" spans="1:32" ht="30" customHeight="1" x14ac:dyDescent="0.2">
      <c r="B97" s="261"/>
      <c r="C97" s="257"/>
      <c r="D97" s="28"/>
      <c r="E97" s="28"/>
      <c r="F97" s="28"/>
      <c r="G97" s="28"/>
      <c r="H97" s="28"/>
      <c r="I97" s="28"/>
      <c r="J97" s="28"/>
      <c r="K97" s="28"/>
      <c r="L97" s="28"/>
      <c r="M97" s="28"/>
      <c r="N97" s="28"/>
      <c r="O97" s="28"/>
      <c r="P97" s="25"/>
      <c r="Q97" s="18"/>
      <c r="R97" s="18"/>
      <c r="S97" s="17"/>
      <c r="T97" s="50"/>
    </row>
    <row r="98" spans="1:32" s="72" customFormat="1" ht="26.45" customHeight="1" x14ac:dyDescent="0.2">
      <c r="A98" s="68"/>
      <c r="B98" s="53" t="s">
        <v>62</v>
      </c>
      <c r="C98" s="3"/>
      <c r="D98" s="4">
        <f>SUM(D94,D96)</f>
        <v>0</v>
      </c>
      <c r="E98" s="4">
        <f t="shared" ref="E98:O98" si="6">SUM(E94,E96)</f>
        <v>0</v>
      </c>
      <c r="F98" s="4">
        <f t="shared" si="6"/>
        <v>0</v>
      </c>
      <c r="G98" s="4">
        <f t="shared" si="6"/>
        <v>0</v>
      </c>
      <c r="H98" s="4">
        <f t="shared" si="6"/>
        <v>1</v>
      </c>
      <c r="I98" s="4">
        <f t="shared" si="6"/>
        <v>0</v>
      </c>
      <c r="J98" s="4">
        <f t="shared" si="6"/>
        <v>0</v>
      </c>
      <c r="K98" s="4">
        <f t="shared" si="6"/>
        <v>0</v>
      </c>
      <c r="L98" s="4">
        <f t="shared" si="6"/>
        <v>0</v>
      </c>
      <c r="M98" s="4">
        <f t="shared" si="6"/>
        <v>0</v>
      </c>
      <c r="N98" s="4">
        <f t="shared" si="6"/>
        <v>0</v>
      </c>
      <c r="O98" s="4">
        <f t="shared" si="6"/>
        <v>1</v>
      </c>
      <c r="P98" s="20"/>
      <c r="Q98" s="6"/>
      <c r="R98" s="6"/>
      <c r="S98" s="6"/>
      <c r="T98" s="54"/>
      <c r="U98" s="2"/>
      <c r="V98" s="2"/>
      <c r="W98" s="2"/>
      <c r="X98" s="2"/>
      <c r="Y98" s="2"/>
      <c r="Z98" s="2"/>
      <c r="AA98" s="2"/>
      <c r="AB98" s="2"/>
      <c r="AC98" s="2"/>
      <c r="AD98" s="2"/>
      <c r="AE98" s="2"/>
      <c r="AF98" s="2"/>
    </row>
    <row r="99" spans="1:32" s="72" customFormat="1" ht="30" customHeight="1" x14ac:dyDescent="0.2">
      <c r="A99" s="68"/>
      <c r="B99" s="53" t="s">
        <v>63</v>
      </c>
      <c r="C99" s="3"/>
      <c r="D99" s="4">
        <f>SUM(D95,D97)</f>
        <v>0</v>
      </c>
      <c r="E99" s="4">
        <f t="shared" ref="E99:O99" si="7">SUM(E95,E97)</f>
        <v>0</v>
      </c>
      <c r="F99" s="4">
        <f t="shared" si="7"/>
        <v>0</v>
      </c>
      <c r="G99" s="4">
        <f t="shared" si="7"/>
        <v>0</v>
      </c>
      <c r="H99" s="4">
        <f t="shared" si="7"/>
        <v>0</v>
      </c>
      <c r="I99" s="4">
        <f t="shared" si="7"/>
        <v>0</v>
      </c>
      <c r="J99" s="4">
        <f t="shared" si="7"/>
        <v>0</v>
      </c>
      <c r="K99" s="4">
        <f t="shared" si="7"/>
        <v>0</v>
      </c>
      <c r="L99" s="4">
        <f t="shared" si="7"/>
        <v>0</v>
      </c>
      <c r="M99" s="4">
        <f t="shared" si="7"/>
        <v>0</v>
      </c>
      <c r="N99" s="4">
        <f t="shared" si="7"/>
        <v>0</v>
      </c>
      <c r="O99" s="4">
        <f t="shared" si="7"/>
        <v>0</v>
      </c>
      <c r="P99" s="15"/>
      <c r="Q99" s="6"/>
      <c r="R99" s="6"/>
      <c r="S99" s="6"/>
      <c r="T99" s="54"/>
      <c r="U99" s="2"/>
      <c r="V99" s="2"/>
      <c r="W99" s="2"/>
      <c r="X99" s="2"/>
      <c r="Y99" s="2"/>
      <c r="Z99" s="2"/>
      <c r="AA99" s="2"/>
      <c r="AB99" s="2"/>
      <c r="AC99" s="2"/>
      <c r="AD99" s="2"/>
      <c r="AE99" s="2"/>
      <c r="AF99" s="2"/>
    </row>
    <row r="100" spans="1:32" ht="27.75" customHeight="1" x14ac:dyDescent="0.2">
      <c r="B100" s="325" t="s">
        <v>81</v>
      </c>
      <c r="C100" s="326"/>
      <c r="D100" s="326"/>
      <c r="E100" s="326"/>
      <c r="F100" s="326"/>
      <c r="G100" s="326"/>
      <c r="H100" s="326"/>
      <c r="I100" s="326"/>
      <c r="J100" s="326"/>
      <c r="K100" s="326"/>
      <c r="L100" s="326"/>
      <c r="M100" s="326"/>
      <c r="N100" s="326"/>
      <c r="O100" s="326"/>
      <c r="P100" s="326"/>
      <c r="Q100" s="326"/>
      <c r="R100" s="326"/>
      <c r="S100" s="326"/>
      <c r="T100" s="327"/>
      <c r="U100" s="1"/>
      <c r="V100" s="1"/>
      <c r="W100" s="1"/>
      <c r="X100" s="1"/>
      <c r="Y100" s="1"/>
      <c r="Z100" s="1"/>
      <c r="AA100" s="1"/>
      <c r="AB100" s="1"/>
      <c r="AC100" s="1"/>
      <c r="AD100" s="1"/>
      <c r="AE100" s="1"/>
      <c r="AF100" s="1"/>
    </row>
    <row r="101" spans="1:32" ht="30" customHeight="1" x14ac:dyDescent="0.2">
      <c r="B101" s="260" t="s">
        <v>82</v>
      </c>
      <c r="C101" s="320" t="s">
        <v>83</v>
      </c>
      <c r="D101" s="28"/>
      <c r="E101" s="28"/>
      <c r="F101" s="65">
        <v>1</v>
      </c>
      <c r="G101" s="28"/>
      <c r="H101" s="28"/>
      <c r="I101" s="28"/>
      <c r="J101" s="28"/>
      <c r="K101" s="28"/>
      <c r="L101" s="28"/>
      <c r="M101" s="28"/>
      <c r="N101" s="28"/>
      <c r="O101" s="28"/>
      <c r="P101" s="274" t="s">
        <v>30</v>
      </c>
      <c r="Q101" s="18"/>
      <c r="R101" s="18"/>
      <c r="S101" s="17"/>
      <c r="T101" s="50"/>
    </row>
    <row r="102" spans="1:32" ht="30" customHeight="1" x14ac:dyDescent="0.2">
      <c r="B102" s="292"/>
      <c r="C102" s="321"/>
      <c r="D102" s="28"/>
      <c r="E102" s="28"/>
      <c r="F102" s="28"/>
      <c r="G102" s="28"/>
      <c r="H102" s="28"/>
      <c r="I102" s="28"/>
      <c r="J102" s="28"/>
      <c r="K102" s="28"/>
      <c r="L102" s="28"/>
      <c r="M102" s="28"/>
      <c r="N102" s="28"/>
      <c r="O102" s="28"/>
      <c r="P102" s="274"/>
      <c r="Q102" s="18"/>
      <c r="R102" s="18"/>
      <c r="S102" s="17"/>
      <c r="T102" s="50"/>
    </row>
    <row r="103" spans="1:32" ht="30" customHeight="1" x14ac:dyDescent="0.2">
      <c r="B103" s="260" t="s">
        <v>84</v>
      </c>
      <c r="C103" s="321"/>
      <c r="D103" s="28"/>
      <c r="E103" s="28"/>
      <c r="F103" s="28"/>
      <c r="G103" s="28"/>
      <c r="H103" s="67">
        <v>1</v>
      </c>
      <c r="I103" s="28"/>
      <c r="J103" s="28"/>
      <c r="K103" s="67">
        <v>1</v>
      </c>
      <c r="L103" s="28"/>
      <c r="M103" s="28"/>
      <c r="N103" s="28"/>
      <c r="O103" s="28"/>
      <c r="P103" s="297">
        <v>40</v>
      </c>
      <c r="Q103" s="17"/>
      <c r="R103" s="17"/>
      <c r="S103" s="17"/>
      <c r="T103" s="50"/>
      <c r="U103" s="1"/>
      <c r="V103" s="1"/>
      <c r="W103" s="1"/>
      <c r="X103" s="1"/>
      <c r="Y103" s="1"/>
      <c r="Z103" s="1"/>
      <c r="AA103" s="1"/>
      <c r="AB103" s="1"/>
      <c r="AC103" s="1"/>
      <c r="AD103" s="1"/>
      <c r="AE103" s="1"/>
      <c r="AF103" s="1"/>
    </row>
    <row r="104" spans="1:32" ht="30" customHeight="1" x14ac:dyDescent="0.2">
      <c r="B104" s="261"/>
      <c r="C104" s="322"/>
      <c r="D104" s="28"/>
      <c r="E104" s="28"/>
      <c r="F104" s="28"/>
      <c r="G104" s="28"/>
      <c r="H104" s="28"/>
      <c r="I104" s="28"/>
      <c r="J104" s="28"/>
      <c r="K104" s="28"/>
      <c r="L104" s="28"/>
      <c r="M104" s="28"/>
      <c r="N104" s="28"/>
      <c r="O104" s="28"/>
      <c r="P104" s="298"/>
      <c r="Q104" s="17"/>
      <c r="R104" s="17"/>
      <c r="S104" s="17"/>
      <c r="T104" s="50"/>
      <c r="U104" s="1"/>
      <c r="V104" s="1"/>
      <c r="W104" s="1"/>
      <c r="X104" s="1"/>
      <c r="Y104" s="1"/>
      <c r="Z104" s="1"/>
      <c r="AA104" s="1"/>
      <c r="AB104" s="1"/>
      <c r="AC104" s="1"/>
      <c r="AD104" s="1"/>
      <c r="AE104" s="1"/>
      <c r="AF104" s="1"/>
    </row>
    <row r="105" spans="1:32" s="72" customFormat="1" ht="30" customHeight="1" x14ac:dyDescent="0.2">
      <c r="A105" s="68"/>
      <c r="B105" s="53" t="s">
        <v>62</v>
      </c>
      <c r="C105" s="3"/>
      <c r="D105" s="4">
        <f>SUM(D101,D103)</f>
        <v>0</v>
      </c>
      <c r="E105" s="4">
        <f t="shared" ref="E105:O105" si="8">SUM(E101,E103)</f>
        <v>0</v>
      </c>
      <c r="F105" s="4">
        <f t="shared" si="8"/>
        <v>1</v>
      </c>
      <c r="G105" s="4">
        <f t="shared" si="8"/>
        <v>0</v>
      </c>
      <c r="H105" s="4">
        <f t="shared" si="8"/>
        <v>1</v>
      </c>
      <c r="I105" s="4">
        <f t="shared" si="8"/>
        <v>0</v>
      </c>
      <c r="J105" s="4">
        <f t="shared" si="8"/>
        <v>0</v>
      </c>
      <c r="K105" s="4">
        <f t="shared" si="8"/>
        <v>1</v>
      </c>
      <c r="L105" s="4">
        <f t="shared" si="8"/>
        <v>0</v>
      </c>
      <c r="M105" s="4">
        <f t="shared" si="8"/>
        <v>0</v>
      </c>
      <c r="N105" s="4">
        <f t="shared" si="8"/>
        <v>0</v>
      </c>
      <c r="O105" s="4">
        <f t="shared" si="8"/>
        <v>0</v>
      </c>
      <c r="P105" s="15"/>
      <c r="Q105" s="6"/>
      <c r="R105" s="6"/>
      <c r="S105" s="6"/>
      <c r="T105" s="54"/>
      <c r="U105" s="2"/>
      <c r="V105" s="2"/>
      <c r="W105" s="2"/>
      <c r="X105" s="2"/>
      <c r="Y105" s="2"/>
      <c r="Z105" s="2"/>
      <c r="AA105" s="2"/>
      <c r="AB105" s="2"/>
      <c r="AC105" s="2"/>
      <c r="AD105" s="2"/>
      <c r="AE105" s="2"/>
      <c r="AF105" s="2"/>
    </row>
    <row r="106" spans="1:32" s="72" customFormat="1" ht="30" customHeight="1" x14ac:dyDescent="0.2">
      <c r="A106" s="68"/>
      <c r="B106" s="53" t="s">
        <v>63</v>
      </c>
      <c r="C106" s="3"/>
      <c r="D106" s="4">
        <f>SUM(D102,D104)</f>
        <v>0</v>
      </c>
      <c r="E106" s="4">
        <f t="shared" ref="E106:O106" si="9">SUM(E102,E104)</f>
        <v>0</v>
      </c>
      <c r="F106" s="4">
        <f t="shared" si="9"/>
        <v>0</v>
      </c>
      <c r="G106" s="4">
        <f t="shared" si="9"/>
        <v>0</v>
      </c>
      <c r="H106" s="4">
        <f t="shared" si="9"/>
        <v>0</v>
      </c>
      <c r="I106" s="4">
        <f t="shared" si="9"/>
        <v>0</v>
      </c>
      <c r="J106" s="4">
        <f t="shared" si="9"/>
        <v>0</v>
      </c>
      <c r="K106" s="4">
        <f t="shared" si="9"/>
        <v>0</v>
      </c>
      <c r="L106" s="4">
        <f t="shared" si="9"/>
        <v>0</v>
      </c>
      <c r="M106" s="4">
        <f t="shared" si="9"/>
        <v>0</v>
      </c>
      <c r="N106" s="4">
        <f t="shared" si="9"/>
        <v>0</v>
      </c>
      <c r="O106" s="4">
        <f t="shared" si="9"/>
        <v>0</v>
      </c>
      <c r="P106" s="15"/>
      <c r="Q106" s="6"/>
      <c r="R106" s="6"/>
      <c r="S106" s="6"/>
      <c r="T106" s="54"/>
      <c r="U106" s="2"/>
      <c r="V106" s="2"/>
      <c r="W106" s="2"/>
      <c r="X106" s="2"/>
      <c r="Y106" s="2"/>
      <c r="Z106" s="2"/>
      <c r="AA106" s="2"/>
      <c r="AB106" s="2"/>
      <c r="AC106" s="2"/>
      <c r="AD106" s="2"/>
      <c r="AE106" s="2"/>
      <c r="AF106" s="2"/>
    </row>
    <row r="107" spans="1:32" ht="27.75" customHeight="1" x14ac:dyDescent="0.2">
      <c r="B107" s="325" t="s">
        <v>85</v>
      </c>
      <c r="C107" s="326"/>
      <c r="D107" s="326"/>
      <c r="E107" s="326"/>
      <c r="F107" s="326"/>
      <c r="G107" s="326"/>
      <c r="H107" s="326"/>
      <c r="I107" s="326"/>
      <c r="J107" s="326"/>
      <c r="K107" s="326"/>
      <c r="L107" s="326"/>
      <c r="M107" s="326"/>
      <c r="N107" s="326"/>
      <c r="O107" s="326"/>
      <c r="P107" s="326"/>
      <c r="Q107" s="326"/>
      <c r="R107" s="326"/>
      <c r="S107" s="326"/>
      <c r="T107" s="327"/>
      <c r="U107" s="1"/>
      <c r="V107" s="1"/>
      <c r="W107" s="1"/>
      <c r="X107" s="1"/>
      <c r="Y107" s="1"/>
      <c r="Z107" s="1"/>
      <c r="AA107" s="1"/>
      <c r="AB107" s="1"/>
      <c r="AC107" s="1"/>
      <c r="AD107" s="1"/>
      <c r="AE107" s="1"/>
      <c r="AF107" s="1"/>
    </row>
    <row r="108" spans="1:32" ht="30" customHeight="1" x14ac:dyDescent="0.2">
      <c r="A108" s="68" t="s">
        <v>25</v>
      </c>
      <c r="B108" s="265" t="s">
        <v>86</v>
      </c>
      <c r="C108" s="21"/>
      <c r="D108" s="64"/>
      <c r="E108" s="64"/>
      <c r="F108" s="64"/>
      <c r="G108" s="64"/>
      <c r="H108" s="64"/>
      <c r="I108" s="65">
        <v>1</v>
      </c>
      <c r="J108" s="64"/>
      <c r="K108" s="64"/>
      <c r="L108" s="64"/>
      <c r="M108" s="64"/>
      <c r="N108" s="64"/>
      <c r="O108" s="65">
        <v>1</v>
      </c>
      <c r="P108" s="274" t="s">
        <v>30</v>
      </c>
      <c r="Q108" s="234"/>
      <c r="R108" s="234"/>
      <c r="S108" s="234"/>
      <c r="T108" s="237"/>
    </row>
    <row r="109" spans="1:32" ht="30" customHeight="1" x14ac:dyDescent="0.2">
      <c r="B109" s="266"/>
      <c r="C109" s="22"/>
      <c r="D109" s="64"/>
      <c r="E109" s="64"/>
      <c r="F109" s="64"/>
      <c r="G109" s="64"/>
      <c r="H109" s="64"/>
      <c r="I109" s="64"/>
      <c r="J109" s="64"/>
      <c r="K109" s="64"/>
      <c r="L109" s="64"/>
      <c r="M109" s="64"/>
      <c r="N109" s="64"/>
      <c r="O109" s="64"/>
      <c r="P109" s="274"/>
      <c r="Q109" s="258"/>
      <c r="R109" s="235"/>
      <c r="S109" s="235"/>
      <c r="T109" s="237"/>
    </row>
    <row r="110" spans="1:32" ht="30" customHeight="1" x14ac:dyDescent="0.2">
      <c r="B110" s="265" t="s">
        <v>87</v>
      </c>
      <c r="C110" s="21"/>
      <c r="D110" s="64"/>
      <c r="E110" s="64"/>
      <c r="F110" s="66">
        <v>1</v>
      </c>
      <c r="G110" s="64"/>
      <c r="H110" s="64"/>
      <c r="I110" s="64"/>
      <c r="J110" s="64"/>
      <c r="K110" s="64"/>
      <c r="L110" s="64"/>
      <c r="M110" s="64"/>
      <c r="N110" s="64"/>
      <c r="O110" s="64"/>
      <c r="P110" s="269">
        <v>100</v>
      </c>
      <c r="Q110" s="286"/>
      <c r="R110" s="284"/>
      <c r="S110" s="234"/>
      <c r="T110" s="238"/>
    </row>
    <row r="111" spans="1:32" ht="30" customHeight="1" x14ac:dyDescent="0.2">
      <c r="B111" s="266"/>
      <c r="C111" s="22"/>
      <c r="D111" s="64"/>
      <c r="E111" s="64"/>
      <c r="F111" s="64"/>
      <c r="G111" s="64"/>
      <c r="H111" s="64"/>
      <c r="I111" s="64"/>
      <c r="J111" s="64"/>
      <c r="K111" s="64"/>
      <c r="L111" s="64"/>
      <c r="M111" s="64"/>
      <c r="N111" s="64"/>
      <c r="O111" s="64"/>
      <c r="P111" s="270"/>
      <c r="Q111" s="291"/>
      <c r="R111" s="285"/>
      <c r="S111" s="235"/>
      <c r="T111" s="239"/>
    </row>
    <row r="112" spans="1:32" ht="30" customHeight="1" x14ac:dyDescent="0.2">
      <c r="B112" s="265" t="s">
        <v>88</v>
      </c>
      <c r="C112" s="21"/>
      <c r="D112" s="64"/>
      <c r="E112" s="64"/>
      <c r="F112" s="66">
        <v>1</v>
      </c>
      <c r="G112" s="64"/>
      <c r="H112" s="64"/>
      <c r="I112" s="64"/>
      <c r="J112" s="64"/>
      <c r="K112" s="64"/>
      <c r="L112" s="64"/>
      <c r="M112" s="64"/>
      <c r="N112" s="64"/>
      <c r="O112" s="64"/>
      <c r="P112" s="269">
        <v>100</v>
      </c>
      <c r="Q112" s="286"/>
      <c r="R112" s="284"/>
      <c r="S112" s="234"/>
      <c r="T112" s="238"/>
    </row>
    <row r="113" spans="1:20" ht="30" customHeight="1" x14ac:dyDescent="0.2">
      <c r="B113" s="266"/>
      <c r="C113" s="22"/>
      <c r="D113" s="64"/>
      <c r="E113" s="64"/>
      <c r="F113" s="64"/>
      <c r="G113" s="64"/>
      <c r="H113" s="64"/>
      <c r="I113" s="64"/>
      <c r="J113" s="64"/>
      <c r="K113" s="64"/>
      <c r="L113" s="64"/>
      <c r="M113" s="64"/>
      <c r="N113" s="64"/>
      <c r="O113" s="64"/>
      <c r="P113" s="270"/>
      <c r="Q113" s="287"/>
      <c r="R113" s="285"/>
      <c r="S113" s="235"/>
      <c r="T113" s="239"/>
    </row>
    <row r="114" spans="1:20" ht="30" customHeight="1" x14ac:dyDescent="0.2">
      <c r="B114" s="265" t="s">
        <v>89</v>
      </c>
      <c r="C114" s="21"/>
      <c r="D114" s="64"/>
      <c r="E114" s="64"/>
      <c r="F114" s="64"/>
      <c r="G114" s="65">
        <v>1</v>
      </c>
      <c r="H114" s="64"/>
      <c r="I114" s="64"/>
      <c r="J114" s="64"/>
      <c r="K114" s="64"/>
      <c r="L114" s="64"/>
      <c r="M114" s="64"/>
      <c r="N114" s="64"/>
      <c r="O114" s="64"/>
      <c r="P114" s="269">
        <v>20</v>
      </c>
      <c r="R114" s="258"/>
      <c r="S114" s="234"/>
      <c r="T114" s="238"/>
    </row>
    <row r="115" spans="1:20" ht="30" customHeight="1" x14ac:dyDescent="0.2">
      <c r="B115" s="266"/>
      <c r="C115" s="22"/>
      <c r="D115" s="64"/>
      <c r="E115" s="64"/>
      <c r="F115" s="64"/>
      <c r="G115" s="64"/>
      <c r="H115" s="64"/>
      <c r="I115" s="64"/>
      <c r="J115" s="64"/>
      <c r="K115" s="64"/>
      <c r="L115" s="64"/>
      <c r="M115" s="64"/>
      <c r="N115" s="64"/>
      <c r="O115" s="64"/>
      <c r="P115" s="270"/>
      <c r="R115" s="235"/>
      <c r="S115" s="235"/>
      <c r="T115" s="239"/>
    </row>
    <row r="116" spans="1:20" ht="30" customHeight="1" x14ac:dyDescent="0.2">
      <c r="B116" s="265" t="s">
        <v>90</v>
      </c>
      <c r="C116" s="21"/>
      <c r="D116" s="64"/>
      <c r="E116" s="64"/>
      <c r="F116" s="64"/>
      <c r="G116" s="64"/>
      <c r="H116" s="65">
        <v>1</v>
      </c>
      <c r="I116" s="64"/>
      <c r="J116" s="64"/>
      <c r="K116" s="64"/>
      <c r="L116" s="64"/>
      <c r="M116" s="64"/>
      <c r="N116" s="64"/>
      <c r="O116" s="64"/>
      <c r="P116" s="269">
        <v>100</v>
      </c>
      <c r="Q116" s="234"/>
      <c r="R116" s="234"/>
      <c r="S116" s="242"/>
      <c r="T116" s="238"/>
    </row>
    <row r="117" spans="1:20" ht="30" customHeight="1" x14ac:dyDescent="0.2">
      <c r="B117" s="266"/>
      <c r="C117" s="22"/>
      <c r="D117" s="64"/>
      <c r="E117" s="64"/>
      <c r="F117" s="64"/>
      <c r="G117" s="64"/>
      <c r="H117" s="64"/>
      <c r="I117" s="64"/>
      <c r="J117" s="64"/>
      <c r="K117" s="64"/>
      <c r="L117" s="64"/>
      <c r="M117" s="64"/>
      <c r="N117" s="64"/>
      <c r="O117" s="64"/>
      <c r="P117" s="270"/>
      <c r="Q117" s="235"/>
      <c r="R117" s="235"/>
      <c r="S117" s="243"/>
      <c r="T117" s="239"/>
    </row>
    <row r="118" spans="1:20" ht="30" customHeight="1" x14ac:dyDescent="0.2">
      <c r="B118" s="265" t="s">
        <v>91</v>
      </c>
      <c r="C118" s="21"/>
      <c r="D118" s="64"/>
      <c r="E118" s="64"/>
      <c r="F118" s="64"/>
      <c r="G118" s="64"/>
      <c r="H118" s="64"/>
      <c r="I118" s="65">
        <v>1</v>
      </c>
      <c r="J118" s="64"/>
      <c r="K118" s="64"/>
      <c r="L118" s="64"/>
      <c r="M118" s="64"/>
      <c r="N118" s="64"/>
      <c r="O118" s="64"/>
      <c r="P118" s="269">
        <v>100</v>
      </c>
      <c r="Q118" s="234"/>
      <c r="R118" s="234"/>
      <c r="S118" s="242"/>
      <c r="T118" s="238"/>
    </row>
    <row r="119" spans="1:20" ht="30" customHeight="1" x14ac:dyDescent="0.2">
      <c r="B119" s="266"/>
      <c r="C119" s="22"/>
      <c r="D119" s="64"/>
      <c r="E119" s="64"/>
      <c r="F119" s="64"/>
      <c r="G119" s="64"/>
      <c r="H119" s="64"/>
      <c r="I119" s="64"/>
      <c r="J119" s="64"/>
      <c r="K119" s="64"/>
      <c r="L119" s="64"/>
      <c r="M119" s="64"/>
      <c r="N119" s="64"/>
      <c r="O119" s="64"/>
      <c r="P119" s="270"/>
      <c r="Q119" s="235"/>
      <c r="R119" s="235"/>
      <c r="S119" s="243"/>
      <c r="T119" s="239"/>
    </row>
    <row r="120" spans="1:20" ht="30" customHeight="1" x14ac:dyDescent="0.2">
      <c r="B120" s="265" t="s">
        <v>92</v>
      </c>
      <c r="C120" s="21"/>
      <c r="D120" s="64"/>
      <c r="E120" s="64"/>
      <c r="F120" s="64"/>
      <c r="G120" s="64"/>
      <c r="H120" s="64"/>
      <c r="I120" s="64"/>
      <c r="J120" s="65">
        <v>1</v>
      </c>
      <c r="K120" s="64"/>
      <c r="L120" s="64"/>
      <c r="M120" s="64"/>
      <c r="N120" s="64"/>
      <c r="O120" s="64"/>
      <c r="P120" s="269">
        <v>20</v>
      </c>
      <c r="Q120" s="234"/>
      <c r="R120" s="234"/>
      <c r="S120" s="234"/>
      <c r="T120" s="238"/>
    </row>
    <row r="121" spans="1:20" ht="30" customHeight="1" x14ac:dyDescent="0.2">
      <c r="B121" s="266"/>
      <c r="C121" s="22"/>
      <c r="D121" s="64"/>
      <c r="E121" s="64"/>
      <c r="F121" s="64"/>
      <c r="G121" s="64"/>
      <c r="H121" s="64"/>
      <c r="I121" s="64"/>
      <c r="J121" s="64"/>
      <c r="K121" s="64"/>
      <c r="L121" s="64"/>
      <c r="M121" s="64"/>
      <c r="N121" s="64"/>
      <c r="O121" s="64"/>
      <c r="P121" s="270"/>
      <c r="Q121" s="235"/>
      <c r="R121" s="235"/>
      <c r="S121" s="235"/>
      <c r="T121" s="239"/>
    </row>
    <row r="122" spans="1:20" ht="30" customHeight="1" x14ac:dyDescent="0.2">
      <c r="A122" s="68" t="s">
        <v>25</v>
      </c>
      <c r="B122" s="265" t="s">
        <v>93</v>
      </c>
      <c r="C122" s="21"/>
      <c r="D122" s="64"/>
      <c r="E122" s="64"/>
      <c r="F122" s="64"/>
      <c r="G122" s="64"/>
      <c r="H122" s="64"/>
      <c r="I122" s="64"/>
      <c r="J122" s="64"/>
      <c r="K122" s="64"/>
      <c r="L122" s="64"/>
      <c r="M122" s="65">
        <v>1</v>
      </c>
      <c r="N122" s="64"/>
      <c r="O122" s="64"/>
      <c r="P122" s="269">
        <v>50</v>
      </c>
      <c r="Q122" s="234"/>
      <c r="R122" s="234"/>
      <c r="S122" s="234"/>
      <c r="T122" s="240"/>
    </row>
    <row r="123" spans="1:20" ht="30" customHeight="1" x14ac:dyDescent="0.2">
      <c r="B123" s="266"/>
      <c r="C123" s="22"/>
      <c r="D123" s="64"/>
      <c r="E123" s="64"/>
      <c r="F123" s="64"/>
      <c r="G123" s="64"/>
      <c r="H123" s="64"/>
      <c r="I123" s="64"/>
      <c r="J123" s="64"/>
      <c r="K123" s="64"/>
      <c r="L123" s="64"/>
      <c r="M123" s="64"/>
      <c r="N123" s="64"/>
      <c r="O123" s="64"/>
      <c r="P123" s="270"/>
      <c r="Q123" s="235"/>
      <c r="R123" s="235"/>
      <c r="S123" s="235"/>
      <c r="T123" s="241"/>
    </row>
    <row r="124" spans="1:20" ht="30" customHeight="1" x14ac:dyDescent="0.2">
      <c r="A124" s="68" t="s">
        <v>25</v>
      </c>
      <c r="B124" s="265" t="s">
        <v>94</v>
      </c>
      <c r="C124" s="21"/>
      <c r="D124" s="64"/>
      <c r="E124" s="64"/>
      <c r="F124" s="64"/>
      <c r="G124" s="64"/>
      <c r="H124" s="64"/>
      <c r="I124" s="64"/>
      <c r="J124" s="64"/>
      <c r="K124" s="64"/>
      <c r="L124" s="64"/>
      <c r="M124" s="65">
        <v>1</v>
      </c>
      <c r="N124" s="64"/>
      <c r="O124" s="64"/>
      <c r="P124" s="269">
        <v>100</v>
      </c>
      <c r="Q124" s="234"/>
      <c r="R124" s="234"/>
      <c r="S124" s="234"/>
      <c r="T124" s="240"/>
    </row>
    <row r="125" spans="1:20" ht="30" customHeight="1" x14ac:dyDescent="0.2">
      <c r="B125" s="266"/>
      <c r="C125" s="22"/>
      <c r="D125" s="64"/>
      <c r="E125" s="64"/>
      <c r="F125" s="64"/>
      <c r="G125" s="64"/>
      <c r="H125" s="64"/>
      <c r="I125" s="64"/>
      <c r="J125" s="64"/>
      <c r="K125" s="64"/>
      <c r="L125" s="64"/>
      <c r="M125" s="64"/>
      <c r="N125" s="64"/>
      <c r="O125" s="64"/>
      <c r="P125" s="270"/>
      <c r="Q125" s="235"/>
      <c r="R125" s="235"/>
      <c r="S125" s="235"/>
      <c r="T125" s="241"/>
    </row>
    <row r="126" spans="1:20" ht="30" customHeight="1" x14ac:dyDescent="0.2">
      <c r="B126" s="265" t="s">
        <v>95</v>
      </c>
      <c r="C126" s="21"/>
      <c r="D126" s="64"/>
      <c r="E126" s="64"/>
      <c r="F126" s="64"/>
      <c r="G126" s="64"/>
      <c r="H126" s="64"/>
      <c r="I126" s="64"/>
      <c r="J126" s="64"/>
      <c r="K126" s="64"/>
      <c r="L126" s="64"/>
      <c r="M126" s="64"/>
      <c r="N126" s="65">
        <v>1</v>
      </c>
      <c r="O126" s="64"/>
      <c r="P126" s="269">
        <v>100</v>
      </c>
      <c r="Q126" s="234"/>
      <c r="R126" s="234"/>
      <c r="S126" s="234"/>
      <c r="T126" s="240"/>
    </row>
    <row r="127" spans="1:20" ht="30" customHeight="1" x14ac:dyDescent="0.2">
      <c r="B127" s="266"/>
      <c r="C127" s="22"/>
      <c r="D127" s="64"/>
      <c r="E127" s="64"/>
      <c r="F127" s="64"/>
      <c r="G127" s="64"/>
      <c r="H127" s="64"/>
      <c r="I127" s="64"/>
      <c r="J127" s="64"/>
      <c r="K127" s="64"/>
      <c r="L127" s="64"/>
      <c r="M127" s="64"/>
      <c r="N127" s="64"/>
      <c r="O127" s="64"/>
      <c r="P127" s="270"/>
      <c r="Q127" s="235"/>
      <c r="R127" s="235"/>
      <c r="S127" s="235"/>
      <c r="T127" s="241"/>
    </row>
    <row r="128" spans="1:20" ht="30" customHeight="1" x14ac:dyDescent="0.2">
      <c r="B128" s="265" t="s">
        <v>96</v>
      </c>
      <c r="C128" s="21"/>
      <c r="D128" s="64"/>
      <c r="E128" s="64"/>
      <c r="F128" s="64"/>
      <c r="G128" s="64"/>
      <c r="H128" s="64"/>
      <c r="I128" s="64"/>
      <c r="J128" s="64"/>
      <c r="K128" s="64"/>
      <c r="L128" s="64"/>
      <c r="M128" s="64"/>
      <c r="N128" s="65">
        <v>1</v>
      </c>
      <c r="O128" s="64"/>
      <c r="P128" s="269">
        <v>100</v>
      </c>
      <c r="Q128" s="234"/>
      <c r="R128" s="234"/>
      <c r="S128" s="234"/>
      <c r="T128" s="254"/>
    </row>
    <row r="129" spans="1:32" ht="30" customHeight="1" x14ac:dyDescent="0.2">
      <c r="B129" s="266"/>
      <c r="C129" s="22"/>
      <c r="D129" s="64"/>
      <c r="E129" s="64"/>
      <c r="F129" s="64"/>
      <c r="G129" s="64"/>
      <c r="H129" s="64"/>
      <c r="I129" s="64"/>
      <c r="J129" s="64"/>
      <c r="K129" s="64"/>
      <c r="L129" s="64"/>
      <c r="M129" s="64"/>
      <c r="N129" s="64"/>
      <c r="O129" s="64"/>
      <c r="P129" s="271"/>
      <c r="Q129" s="235"/>
      <c r="R129" s="235"/>
      <c r="S129" s="235"/>
      <c r="T129" s="255"/>
    </row>
    <row r="130" spans="1:32" ht="30" customHeight="1" x14ac:dyDescent="0.2">
      <c r="A130" s="68" t="s">
        <v>25</v>
      </c>
      <c r="B130" s="265" t="s">
        <v>97</v>
      </c>
      <c r="C130" s="21"/>
      <c r="D130" s="65">
        <v>1</v>
      </c>
      <c r="E130" s="64"/>
      <c r="F130" s="65">
        <v>1</v>
      </c>
      <c r="G130" s="64"/>
      <c r="H130" s="64"/>
      <c r="I130" s="65">
        <v>1</v>
      </c>
      <c r="J130" s="64"/>
      <c r="K130" s="64"/>
      <c r="L130" s="65">
        <v>1</v>
      </c>
      <c r="M130" s="64"/>
      <c r="N130" s="64"/>
      <c r="O130" s="65">
        <v>1</v>
      </c>
      <c r="P130" s="272" t="s">
        <v>98</v>
      </c>
      <c r="Q130" s="234"/>
      <c r="R130" s="234"/>
      <c r="S130" s="252"/>
      <c r="T130" s="240"/>
    </row>
    <row r="131" spans="1:32" ht="52.5" customHeight="1" x14ac:dyDescent="0.2">
      <c r="B131" s="266"/>
      <c r="C131" s="22"/>
      <c r="D131" s="64"/>
      <c r="E131" s="64"/>
      <c r="F131" s="64"/>
      <c r="G131" s="64"/>
      <c r="H131" s="64"/>
      <c r="I131" s="64"/>
      <c r="J131" s="64"/>
      <c r="K131" s="64"/>
      <c r="L131" s="64"/>
      <c r="M131" s="64"/>
      <c r="N131" s="64"/>
      <c r="O131" s="64"/>
      <c r="P131" s="272"/>
      <c r="Q131" s="235"/>
      <c r="R131" s="235"/>
      <c r="S131" s="253"/>
      <c r="T131" s="241"/>
    </row>
    <row r="132" spans="1:32" ht="30" customHeight="1" x14ac:dyDescent="0.2">
      <c r="B132" s="244" t="s">
        <v>99</v>
      </c>
      <c r="C132" s="85"/>
      <c r="D132" s="64"/>
      <c r="E132" s="64"/>
      <c r="F132" s="64"/>
      <c r="G132" s="64"/>
      <c r="H132" s="64"/>
      <c r="I132" s="64"/>
      <c r="J132" s="64"/>
      <c r="K132" s="65">
        <v>1</v>
      </c>
      <c r="L132" s="64"/>
      <c r="M132" s="64"/>
      <c r="N132" s="64"/>
      <c r="O132" s="64"/>
      <c r="P132" s="84"/>
      <c r="Q132" s="83"/>
      <c r="R132" s="83"/>
      <c r="S132" s="13"/>
      <c r="T132" s="86"/>
      <c r="U132" s="1"/>
      <c r="V132" s="1"/>
      <c r="W132" s="1"/>
      <c r="X132" s="1"/>
      <c r="Y132" s="1"/>
      <c r="Z132" s="1"/>
      <c r="AA132" s="1"/>
      <c r="AB132" s="1"/>
      <c r="AC132" s="1"/>
      <c r="AD132" s="1"/>
      <c r="AE132" s="1"/>
      <c r="AF132" s="1"/>
    </row>
    <row r="133" spans="1:32" ht="30" customHeight="1" x14ac:dyDescent="0.2">
      <c r="B133" s="245"/>
      <c r="C133" s="85"/>
      <c r="D133" s="64"/>
      <c r="E133" s="64"/>
      <c r="F133" s="64"/>
      <c r="G133" s="64"/>
      <c r="H133" s="64"/>
      <c r="I133" s="64"/>
      <c r="J133" s="64"/>
      <c r="K133" s="64"/>
      <c r="L133" s="64"/>
      <c r="M133" s="64"/>
      <c r="N133" s="64"/>
      <c r="O133" s="64"/>
      <c r="P133" s="84"/>
      <c r="Q133" s="83"/>
      <c r="R133" s="83"/>
      <c r="S133" s="13"/>
      <c r="T133" s="86"/>
      <c r="U133" s="1"/>
      <c r="V133" s="1"/>
      <c r="W133" s="1"/>
      <c r="X133" s="1"/>
      <c r="Y133" s="1"/>
      <c r="Z133" s="1"/>
      <c r="AA133" s="1"/>
      <c r="AB133" s="1"/>
      <c r="AC133" s="1"/>
      <c r="AD133" s="1"/>
      <c r="AE133" s="1"/>
      <c r="AF133" s="1"/>
    </row>
    <row r="134" spans="1:32" ht="30" customHeight="1" x14ac:dyDescent="0.2">
      <c r="B134" s="265" t="s">
        <v>100</v>
      </c>
      <c r="C134" s="21"/>
      <c r="D134" s="64"/>
      <c r="E134" s="64"/>
      <c r="F134" s="64"/>
      <c r="G134" s="64"/>
      <c r="H134" s="64"/>
      <c r="I134" s="65">
        <v>1</v>
      </c>
      <c r="J134" s="64"/>
      <c r="K134" s="64"/>
      <c r="L134" s="64"/>
      <c r="M134" s="64"/>
      <c r="N134" s="64"/>
      <c r="O134" s="64"/>
      <c r="P134" s="271">
        <v>100</v>
      </c>
      <c r="Q134" s="250"/>
      <c r="R134" s="234"/>
      <c r="S134" s="234"/>
      <c r="T134" s="248"/>
      <c r="U134" s="1"/>
      <c r="V134" s="1"/>
      <c r="W134" s="1"/>
      <c r="X134" s="1"/>
      <c r="Y134" s="1"/>
      <c r="Z134" s="1"/>
      <c r="AA134" s="1"/>
      <c r="AB134" s="1"/>
      <c r="AC134" s="1"/>
      <c r="AD134" s="1"/>
      <c r="AE134" s="1"/>
      <c r="AF134" s="1"/>
    </row>
    <row r="135" spans="1:32" ht="30" customHeight="1" x14ac:dyDescent="0.2">
      <c r="B135" s="266"/>
      <c r="C135" s="22"/>
      <c r="D135" s="64"/>
      <c r="E135" s="64"/>
      <c r="F135" s="64"/>
      <c r="G135" s="64"/>
      <c r="H135" s="64"/>
      <c r="I135" s="64"/>
      <c r="J135" s="64"/>
      <c r="K135" s="64"/>
      <c r="L135" s="64"/>
      <c r="M135" s="64"/>
      <c r="N135" s="64"/>
      <c r="O135" s="64"/>
      <c r="P135" s="270"/>
      <c r="Q135" s="251"/>
      <c r="R135" s="235"/>
      <c r="S135" s="235"/>
      <c r="T135" s="249"/>
      <c r="U135" s="1"/>
      <c r="V135" s="1"/>
      <c r="W135" s="1"/>
      <c r="X135" s="1"/>
      <c r="Y135" s="1"/>
      <c r="Z135" s="1"/>
      <c r="AA135" s="1"/>
      <c r="AB135" s="1"/>
      <c r="AC135" s="1"/>
      <c r="AD135" s="1"/>
      <c r="AE135" s="1"/>
      <c r="AF135" s="1"/>
    </row>
    <row r="136" spans="1:32" s="72" customFormat="1" ht="30" customHeight="1" x14ac:dyDescent="0.2">
      <c r="A136" s="68"/>
      <c r="B136" s="53" t="s">
        <v>62</v>
      </c>
      <c r="C136" s="3"/>
      <c r="D136" s="4">
        <f>SUM(D108,D110,D112,D114,D116,D118,D120,D122,D124,D126,D128,D130,D134)</f>
        <v>1</v>
      </c>
      <c r="E136" s="4">
        <f t="shared" ref="E136:O136" si="10">SUM(E108,E110,E112,E114,E116,E118,E120,E122,E124,E126,E128,E130,E134)</f>
        <v>0</v>
      </c>
      <c r="F136" s="4">
        <f t="shared" si="10"/>
        <v>3</v>
      </c>
      <c r="G136" s="4">
        <f t="shared" si="10"/>
        <v>1</v>
      </c>
      <c r="H136" s="4">
        <f t="shared" si="10"/>
        <v>1</v>
      </c>
      <c r="I136" s="4">
        <f t="shared" si="10"/>
        <v>4</v>
      </c>
      <c r="J136" s="4">
        <f t="shared" si="10"/>
        <v>1</v>
      </c>
      <c r="K136" s="4">
        <f t="shared" si="10"/>
        <v>0</v>
      </c>
      <c r="L136" s="4">
        <f t="shared" si="10"/>
        <v>1</v>
      </c>
      <c r="M136" s="4">
        <f t="shared" si="10"/>
        <v>2</v>
      </c>
      <c r="N136" s="4">
        <f t="shared" si="10"/>
        <v>2</v>
      </c>
      <c r="O136" s="4">
        <f t="shared" si="10"/>
        <v>2</v>
      </c>
      <c r="P136" s="4"/>
      <c r="Q136" s="5"/>
      <c r="R136" s="7"/>
      <c r="S136" s="5"/>
      <c r="T136" s="56"/>
      <c r="U136" s="2"/>
      <c r="V136" s="2"/>
      <c r="W136" s="2"/>
      <c r="X136" s="2"/>
      <c r="Y136" s="2"/>
      <c r="Z136" s="2"/>
      <c r="AA136" s="2"/>
      <c r="AB136" s="2"/>
      <c r="AC136" s="2"/>
      <c r="AD136" s="2"/>
      <c r="AE136" s="2"/>
      <c r="AF136" s="2"/>
    </row>
    <row r="137" spans="1:32" s="72" customFormat="1" ht="30" customHeight="1" x14ac:dyDescent="0.2">
      <c r="A137" s="68"/>
      <c r="B137" s="53" t="s">
        <v>63</v>
      </c>
      <c r="C137" s="3"/>
      <c r="D137" s="4">
        <f>SUM(D109,D111,D113,D115,D117,D119,D121,D123,D125,D127,D129,D131,D135)</f>
        <v>0</v>
      </c>
      <c r="E137" s="4">
        <f t="shared" ref="E137:O137" si="11">SUM(E109,E111,E113,E115,E117,E119,E121,E123,E125,E127,E129,E131,E135)</f>
        <v>0</v>
      </c>
      <c r="F137" s="4">
        <f t="shared" si="11"/>
        <v>0</v>
      </c>
      <c r="G137" s="4">
        <f t="shared" si="11"/>
        <v>0</v>
      </c>
      <c r="H137" s="4">
        <f t="shared" si="11"/>
        <v>0</v>
      </c>
      <c r="I137" s="4">
        <f t="shared" si="11"/>
        <v>0</v>
      </c>
      <c r="J137" s="4">
        <f t="shared" si="11"/>
        <v>0</v>
      </c>
      <c r="K137" s="4">
        <f t="shared" si="11"/>
        <v>0</v>
      </c>
      <c r="L137" s="4">
        <f t="shared" si="11"/>
        <v>0</v>
      </c>
      <c r="M137" s="4">
        <f t="shared" si="11"/>
        <v>0</v>
      </c>
      <c r="N137" s="4">
        <f t="shared" si="11"/>
        <v>0</v>
      </c>
      <c r="O137" s="4">
        <f t="shared" si="11"/>
        <v>0</v>
      </c>
      <c r="P137" s="4"/>
      <c r="Q137" s="4"/>
      <c r="R137" s="4"/>
      <c r="S137" s="4"/>
      <c r="T137" s="57"/>
      <c r="U137" s="2"/>
      <c r="V137" s="2"/>
      <c r="W137" s="2"/>
      <c r="X137" s="2"/>
      <c r="Y137" s="2"/>
      <c r="Z137" s="2"/>
      <c r="AA137" s="2"/>
      <c r="AB137" s="2"/>
      <c r="AC137" s="2"/>
      <c r="AD137" s="2"/>
      <c r="AE137" s="2"/>
      <c r="AF137" s="2"/>
    </row>
    <row r="138" spans="1:32" ht="27.75" customHeight="1" x14ac:dyDescent="0.2">
      <c r="B138" s="325" t="s">
        <v>101</v>
      </c>
      <c r="C138" s="326"/>
      <c r="D138" s="326"/>
      <c r="E138" s="326"/>
      <c r="F138" s="326"/>
      <c r="G138" s="326"/>
      <c r="H138" s="326"/>
      <c r="I138" s="326"/>
      <c r="J138" s="326"/>
      <c r="K138" s="326"/>
      <c r="L138" s="326"/>
      <c r="M138" s="326"/>
      <c r="N138" s="326"/>
      <c r="O138" s="326"/>
      <c r="P138" s="326"/>
      <c r="Q138" s="326"/>
      <c r="R138" s="326"/>
      <c r="S138" s="326"/>
      <c r="T138" s="327"/>
      <c r="U138" s="1"/>
      <c r="V138" s="1"/>
      <c r="W138" s="1"/>
      <c r="X138" s="1"/>
      <c r="Y138" s="1"/>
      <c r="Z138" s="1"/>
      <c r="AA138" s="1"/>
      <c r="AB138" s="1"/>
      <c r="AC138" s="1"/>
      <c r="AD138" s="1"/>
      <c r="AE138" s="1"/>
      <c r="AF138" s="1"/>
    </row>
    <row r="139" spans="1:32" ht="30" customHeight="1" x14ac:dyDescent="0.2">
      <c r="A139" s="68" t="s">
        <v>25</v>
      </c>
      <c r="B139" s="267" t="s">
        <v>102</v>
      </c>
      <c r="C139" s="23"/>
      <c r="D139" s="64"/>
      <c r="E139" s="64"/>
      <c r="F139" s="64"/>
      <c r="G139" s="64"/>
      <c r="H139" s="64"/>
      <c r="I139" s="64"/>
      <c r="J139" s="64"/>
      <c r="K139" s="65">
        <v>1</v>
      </c>
      <c r="L139" s="64"/>
      <c r="M139" s="64"/>
      <c r="N139" s="64"/>
      <c r="O139" s="64"/>
      <c r="P139" s="263">
        <v>162</v>
      </c>
      <c r="Q139" s="246"/>
      <c r="R139" s="236"/>
      <c r="S139" s="242"/>
      <c r="T139" s="238"/>
      <c r="U139" s="1"/>
      <c r="V139" s="1"/>
      <c r="W139" s="1"/>
      <c r="X139" s="1"/>
      <c r="Y139" s="1"/>
      <c r="Z139" s="1"/>
      <c r="AA139" s="1"/>
      <c r="AB139" s="1"/>
      <c r="AC139" s="1"/>
      <c r="AD139" s="1"/>
      <c r="AE139" s="1"/>
      <c r="AF139" s="1"/>
    </row>
    <row r="140" spans="1:32" ht="30" customHeight="1" x14ac:dyDescent="0.2">
      <c r="B140" s="268"/>
      <c r="C140" s="24"/>
      <c r="D140" s="64"/>
      <c r="E140" s="64"/>
      <c r="F140" s="64"/>
      <c r="G140" s="64"/>
      <c r="H140" s="64"/>
      <c r="I140" s="64"/>
      <c r="J140" s="64"/>
      <c r="K140" s="64"/>
      <c r="L140" s="64"/>
      <c r="M140" s="64"/>
      <c r="N140" s="64"/>
      <c r="O140" s="64"/>
      <c r="P140" s="264"/>
      <c r="Q140" s="246"/>
      <c r="R140" s="236"/>
      <c r="S140" s="243"/>
      <c r="T140" s="239"/>
      <c r="U140" s="1"/>
      <c r="V140" s="1"/>
      <c r="W140" s="1"/>
      <c r="X140" s="1"/>
      <c r="Y140" s="1"/>
      <c r="Z140" s="1"/>
      <c r="AA140" s="1"/>
      <c r="AB140" s="1"/>
      <c r="AC140" s="1"/>
      <c r="AD140" s="1"/>
      <c r="AE140" s="1"/>
      <c r="AF140" s="1"/>
    </row>
    <row r="141" spans="1:32" ht="30" customHeight="1" x14ac:dyDescent="0.2">
      <c r="B141" s="267" t="s">
        <v>103</v>
      </c>
      <c r="C141" s="23"/>
      <c r="D141" s="64"/>
      <c r="E141" s="64"/>
      <c r="F141" s="64"/>
      <c r="G141" s="64"/>
      <c r="H141" s="65">
        <v>1</v>
      </c>
      <c r="I141" s="64"/>
      <c r="J141" s="65">
        <v>1</v>
      </c>
      <c r="K141" s="64"/>
      <c r="L141" s="64"/>
      <c r="M141" s="64"/>
      <c r="N141" s="64"/>
      <c r="O141" s="64"/>
      <c r="P141" s="263">
        <v>162</v>
      </c>
      <c r="Q141" s="247"/>
      <c r="R141" s="236"/>
      <c r="S141" s="247"/>
      <c r="T141" s="238"/>
    </row>
    <row r="142" spans="1:32" ht="30" customHeight="1" x14ac:dyDescent="0.2">
      <c r="B142" s="268"/>
      <c r="C142" s="24"/>
      <c r="D142" s="64"/>
      <c r="E142" s="64"/>
      <c r="F142" s="64"/>
      <c r="G142" s="64"/>
      <c r="H142" s="64"/>
      <c r="I142" s="64"/>
      <c r="J142" s="64"/>
      <c r="K142" s="64"/>
      <c r="L142" s="64"/>
      <c r="M142" s="64"/>
      <c r="N142" s="64"/>
      <c r="O142" s="64"/>
      <c r="P142" s="264"/>
      <c r="Q142" s="247"/>
      <c r="R142" s="236"/>
      <c r="S142" s="247"/>
      <c r="T142" s="239"/>
    </row>
    <row r="143" spans="1:32" s="72" customFormat="1" x14ac:dyDescent="0.2">
      <c r="A143" s="68"/>
      <c r="B143" s="58" t="s">
        <v>62</v>
      </c>
      <c r="C143" s="8"/>
      <c r="D143" s="4">
        <f>SUM(D139,D141)</f>
        <v>0</v>
      </c>
      <c r="E143" s="4">
        <f t="shared" ref="E143:O143" si="12">SUM(E139,E141)</f>
        <v>0</v>
      </c>
      <c r="F143" s="4">
        <f t="shared" si="12"/>
        <v>0</v>
      </c>
      <c r="G143" s="4">
        <f t="shared" si="12"/>
        <v>0</v>
      </c>
      <c r="H143" s="4">
        <f t="shared" si="12"/>
        <v>1</v>
      </c>
      <c r="I143" s="4">
        <f t="shared" si="12"/>
        <v>0</v>
      </c>
      <c r="J143" s="4">
        <f t="shared" si="12"/>
        <v>1</v>
      </c>
      <c r="K143" s="4">
        <f t="shared" si="12"/>
        <v>1</v>
      </c>
      <c r="L143" s="4">
        <f t="shared" si="12"/>
        <v>0</v>
      </c>
      <c r="M143" s="4">
        <f t="shared" si="12"/>
        <v>0</v>
      </c>
      <c r="N143" s="4">
        <f t="shared" si="12"/>
        <v>0</v>
      </c>
      <c r="O143" s="4">
        <f t="shared" si="12"/>
        <v>0</v>
      </c>
      <c r="P143" s="4"/>
      <c r="Q143" s="6"/>
      <c r="R143" s="6"/>
      <c r="S143" s="6"/>
      <c r="T143" s="54"/>
      <c r="U143" s="2"/>
      <c r="V143" s="2"/>
      <c r="W143" s="2"/>
      <c r="X143" s="2"/>
      <c r="Y143" s="2"/>
      <c r="Z143" s="2"/>
      <c r="AA143" s="2"/>
      <c r="AB143" s="2"/>
      <c r="AC143" s="2"/>
      <c r="AD143" s="2"/>
      <c r="AE143" s="2"/>
      <c r="AF143" s="2"/>
    </row>
    <row r="144" spans="1:32" s="72" customFormat="1" x14ac:dyDescent="0.2">
      <c r="A144" s="68"/>
      <c r="B144" s="58" t="s">
        <v>63</v>
      </c>
      <c r="C144" s="8"/>
      <c r="D144" s="4">
        <f>SUM(D140,D142)</f>
        <v>0</v>
      </c>
      <c r="E144" s="4">
        <f t="shared" ref="E144:O144" si="13">SUM(E140,E142)</f>
        <v>0</v>
      </c>
      <c r="F144" s="4">
        <f t="shared" si="13"/>
        <v>0</v>
      </c>
      <c r="G144" s="4">
        <f t="shared" si="13"/>
        <v>0</v>
      </c>
      <c r="H144" s="4">
        <f t="shared" si="13"/>
        <v>0</v>
      </c>
      <c r="I144" s="4">
        <f t="shared" si="13"/>
        <v>0</v>
      </c>
      <c r="J144" s="4">
        <f t="shared" si="13"/>
        <v>0</v>
      </c>
      <c r="K144" s="4">
        <f t="shared" si="13"/>
        <v>0</v>
      </c>
      <c r="L144" s="4">
        <f t="shared" si="13"/>
        <v>0</v>
      </c>
      <c r="M144" s="4">
        <f t="shared" si="13"/>
        <v>0</v>
      </c>
      <c r="N144" s="4">
        <f t="shared" si="13"/>
        <v>0</v>
      </c>
      <c r="O144" s="4">
        <f t="shared" si="13"/>
        <v>0</v>
      </c>
      <c r="P144" s="4"/>
      <c r="Q144" s="6"/>
      <c r="R144" s="6"/>
      <c r="S144" s="9"/>
      <c r="T144" s="54"/>
      <c r="U144" s="2"/>
      <c r="V144" s="2"/>
      <c r="W144" s="2"/>
      <c r="X144" s="2"/>
      <c r="Y144" s="2"/>
      <c r="Z144" s="2"/>
      <c r="AA144" s="2"/>
      <c r="AB144" s="2"/>
      <c r="AC144" s="2"/>
      <c r="AD144" s="2"/>
      <c r="AE144" s="2"/>
      <c r="AF144" s="2"/>
    </row>
    <row r="145" spans="1:20" s="75" customFormat="1" ht="14.1" customHeight="1" x14ac:dyDescent="0.2">
      <c r="A145" s="68"/>
      <c r="B145" s="59" t="s">
        <v>104</v>
      </c>
      <c r="C145" s="10"/>
      <c r="D145" s="11">
        <f t="shared" ref="D145:O145" si="14">SUM(D69,D86,D91,D98,D105,D136,D143)</f>
        <v>6</v>
      </c>
      <c r="E145" s="11">
        <f t="shared" si="14"/>
        <v>6</v>
      </c>
      <c r="F145" s="11">
        <f t="shared" si="14"/>
        <v>12</v>
      </c>
      <c r="G145" s="11">
        <f t="shared" si="14"/>
        <v>9</v>
      </c>
      <c r="H145" s="11">
        <f t="shared" si="14"/>
        <v>16</v>
      </c>
      <c r="I145" s="11">
        <f t="shared" si="14"/>
        <v>13</v>
      </c>
      <c r="J145" s="11">
        <f t="shared" si="14"/>
        <v>11</v>
      </c>
      <c r="K145" s="11">
        <f t="shared" si="14"/>
        <v>12</v>
      </c>
      <c r="L145" s="11">
        <f t="shared" si="14"/>
        <v>12</v>
      </c>
      <c r="M145" s="11">
        <f t="shared" si="14"/>
        <v>13</v>
      </c>
      <c r="N145" s="11">
        <f t="shared" si="14"/>
        <v>14</v>
      </c>
      <c r="O145" s="11">
        <f t="shared" si="14"/>
        <v>17</v>
      </c>
      <c r="P145" s="11"/>
      <c r="Q145" s="12"/>
      <c r="R145" s="73"/>
      <c r="S145" s="73"/>
      <c r="T145" s="74"/>
    </row>
    <row r="146" spans="1:20" s="75" customFormat="1" ht="14.1" customHeight="1" thickBot="1" x14ac:dyDescent="0.25">
      <c r="A146" s="68"/>
      <c r="B146" s="60" t="s">
        <v>105</v>
      </c>
      <c r="C146" s="61"/>
      <c r="D146" s="62">
        <f t="shared" ref="D146:O146" si="15">SUM(D70,D87,D92,D99,D106,D137,D144)</f>
        <v>0</v>
      </c>
      <c r="E146" s="62">
        <f t="shared" si="15"/>
        <v>0</v>
      </c>
      <c r="F146" s="62">
        <f t="shared" si="15"/>
        <v>0</v>
      </c>
      <c r="G146" s="62">
        <f t="shared" si="15"/>
        <v>0</v>
      </c>
      <c r="H146" s="62">
        <f t="shared" si="15"/>
        <v>0</v>
      </c>
      <c r="I146" s="62">
        <f t="shared" si="15"/>
        <v>0</v>
      </c>
      <c r="J146" s="62">
        <f t="shared" si="15"/>
        <v>0</v>
      </c>
      <c r="K146" s="62">
        <f t="shared" si="15"/>
        <v>0</v>
      </c>
      <c r="L146" s="62">
        <f t="shared" si="15"/>
        <v>0</v>
      </c>
      <c r="M146" s="62">
        <f t="shared" si="15"/>
        <v>0</v>
      </c>
      <c r="N146" s="62">
        <f t="shared" si="15"/>
        <v>0</v>
      </c>
      <c r="O146" s="62">
        <f t="shared" si="15"/>
        <v>0</v>
      </c>
      <c r="P146" s="62"/>
      <c r="Q146" s="63"/>
      <c r="R146" s="76"/>
      <c r="S146" s="76"/>
      <c r="T146" s="77"/>
    </row>
    <row r="147" spans="1:20" ht="14.1" customHeight="1" x14ac:dyDescent="0.2">
      <c r="B147" s="78" t="s">
        <v>106</v>
      </c>
      <c r="C147" s="78"/>
      <c r="D147" s="78"/>
      <c r="E147" s="78"/>
      <c r="F147" s="78"/>
      <c r="G147" s="78"/>
      <c r="H147" s="78"/>
      <c r="I147" s="78"/>
      <c r="J147" s="78"/>
      <c r="K147" s="78"/>
      <c r="L147" s="78"/>
      <c r="M147" s="78"/>
      <c r="N147" s="78"/>
      <c r="O147" s="78"/>
      <c r="P147" s="78"/>
      <c r="Q147" s="79"/>
      <c r="R147" s="79"/>
      <c r="S147" s="79"/>
      <c r="T147" s="79"/>
    </row>
    <row r="148" spans="1:20" ht="14.1" customHeight="1" x14ac:dyDescent="0.2">
      <c r="B148" s="80"/>
      <c r="C148" s="80"/>
    </row>
    <row r="149" spans="1:20" ht="14.1" customHeight="1" x14ac:dyDescent="0.2"/>
    <row r="151" spans="1:20" x14ac:dyDescent="0.2">
      <c r="B151" s="318" t="s">
        <v>104</v>
      </c>
      <c r="C151" s="319"/>
      <c r="D151" s="81">
        <f>SUM(D145:O145)</f>
        <v>141</v>
      </c>
    </row>
    <row r="152" spans="1:20" x14ac:dyDescent="0.2">
      <c r="B152" s="318" t="s">
        <v>105</v>
      </c>
      <c r="C152" s="319"/>
      <c r="D152" s="81">
        <f>SUM(D146:O146)</f>
        <v>0</v>
      </c>
    </row>
    <row r="153" spans="1:20" x14ac:dyDescent="0.2"/>
    <row r="154" spans="1:20" x14ac:dyDescent="0.2"/>
    <row r="155" spans="1:20" x14ac:dyDescent="0.2"/>
    <row r="158" spans="1:20" x14ac:dyDescent="0.2"/>
    <row r="159" spans="1:20" x14ac:dyDescent="0.2">
      <c r="G159" s="82"/>
      <c r="I159" s="82"/>
      <c r="J159" s="82"/>
      <c r="M159" s="82"/>
    </row>
    <row r="160" spans="1:20" x14ac:dyDescent="0.2"/>
  </sheetData>
  <autoFilter ref="A5:T147" xr:uid="{00000000-0001-0000-0000-000000000000}"/>
  <mergeCells count="300">
    <mergeCell ref="B151:C151"/>
    <mergeCell ref="B152:C152"/>
    <mergeCell ref="C101:C104"/>
    <mergeCell ref="B3:C3"/>
    <mergeCell ref="B88:T88"/>
    <mergeCell ref="B93:T93"/>
    <mergeCell ref="B100:T100"/>
    <mergeCell ref="B107:T107"/>
    <mergeCell ref="B138:T138"/>
    <mergeCell ref="P7:P8"/>
    <mergeCell ref="P13:P14"/>
    <mergeCell ref="P17:P18"/>
    <mergeCell ref="P37:P38"/>
    <mergeCell ref="P45:P46"/>
    <mergeCell ref="P89:P90"/>
    <mergeCell ref="P103:P104"/>
    <mergeCell ref="P101:P102"/>
    <mergeCell ref="T61:T62"/>
    <mergeCell ref="B65:B66"/>
    <mergeCell ref="P65:P66"/>
    <mergeCell ref="S82:S83"/>
    <mergeCell ref="T82:T83"/>
    <mergeCell ref="T94:T95"/>
    <mergeCell ref="B96:B97"/>
    <mergeCell ref="B55:B56"/>
    <mergeCell ref="P55:P56"/>
    <mergeCell ref="Q55:Q56"/>
    <mergeCell ref="A63:A64"/>
    <mergeCell ref="B63:B64"/>
    <mergeCell ref="P63:P64"/>
    <mergeCell ref="Q63:Q64"/>
    <mergeCell ref="B82:B83"/>
    <mergeCell ref="R63:R64"/>
    <mergeCell ref="B78:B79"/>
    <mergeCell ref="C72:C79"/>
    <mergeCell ref="B74:B75"/>
    <mergeCell ref="P74:P75"/>
    <mergeCell ref="R55:R56"/>
    <mergeCell ref="S55:S56"/>
    <mergeCell ref="T55:T56"/>
    <mergeCell ref="B15:B16"/>
    <mergeCell ref="P15:P16"/>
    <mergeCell ref="Q15:Q16"/>
    <mergeCell ref="R15:R16"/>
    <mergeCell ref="S15:S16"/>
    <mergeCell ref="T15:T16"/>
    <mergeCell ref="C49:C68"/>
    <mergeCell ref="B47:B48"/>
    <mergeCell ref="P47:P48"/>
    <mergeCell ref="Q47:Q48"/>
    <mergeCell ref="R47:R48"/>
    <mergeCell ref="S47:S48"/>
    <mergeCell ref="T47:T48"/>
    <mergeCell ref="B61:B62"/>
    <mergeCell ref="P61:P62"/>
    <mergeCell ref="Q61:Q62"/>
    <mergeCell ref="R61:R62"/>
    <mergeCell ref="S61:S62"/>
    <mergeCell ref="B51:B52"/>
    <mergeCell ref="P51:P52"/>
    <mergeCell ref="Q51:Q52"/>
    <mergeCell ref="R51:R52"/>
    <mergeCell ref="S51:S52"/>
    <mergeCell ref="T51:T52"/>
    <mergeCell ref="B53:B54"/>
    <mergeCell ref="P53:P54"/>
    <mergeCell ref="Q53:Q54"/>
    <mergeCell ref="R53:R54"/>
    <mergeCell ref="S53:S54"/>
    <mergeCell ref="T53:T54"/>
    <mergeCell ref="B43:B44"/>
    <mergeCell ref="P43:P44"/>
    <mergeCell ref="Q43:Q44"/>
    <mergeCell ref="R43:R44"/>
    <mergeCell ref="S43:S44"/>
    <mergeCell ref="T43:T44"/>
    <mergeCell ref="P49:P50"/>
    <mergeCell ref="Q49:Q50"/>
    <mergeCell ref="R49:R50"/>
    <mergeCell ref="S49:S50"/>
    <mergeCell ref="T49:T50"/>
    <mergeCell ref="B49:B50"/>
    <mergeCell ref="B37:B38"/>
    <mergeCell ref="B39:B40"/>
    <mergeCell ref="P39:P40"/>
    <mergeCell ref="S39:S40"/>
    <mergeCell ref="T39:T40"/>
    <mergeCell ref="B41:B42"/>
    <mergeCell ref="P41:P42"/>
    <mergeCell ref="S41:S42"/>
    <mergeCell ref="T41:T42"/>
    <mergeCell ref="C21:C48"/>
    <mergeCell ref="B45:B46"/>
    <mergeCell ref="B35:B36"/>
    <mergeCell ref="P35:P36"/>
    <mergeCell ref="T35:T36"/>
    <mergeCell ref="B31:B32"/>
    <mergeCell ref="P31:P32"/>
    <mergeCell ref="S31:S32"/>
    <mergeCell ref="T31:T32"/>
    <mergeCell ref="B33:B34"/>
    <mergeCell ref="P33:P34"/>
    <mergeCell ref="S33:S34"/>
    <mergeCell ref="T33:T34"/>
    <mergeCell ref="B27:B28"/>
    <mergeCell ref="P27:P28"/>
    <mergeCell ref="S27:S28"/>
    <mergeCell ref="T27:T28"/>
    <mergeCell ref="B29:B30"/>
    <mergeCell ref="P29:P30"/>
    <mergeCell ref="S29:S30"/>
    <mergeCell ref="T29:T30"/>
    <mergeCell ref="Q31:Q32"/>
    <mergeCell ref="R31:R32"/>
    <mergeCell ref="P25:P26"/>
    <mergeCell ref="S25:S26"/>
    <mergeCell ref="T25:T26"/>
    <mergeCell ref="S19:S20"/>
    <mergeCell ref="T19:T20"/>
    <mergeCell ref="C7:C20"/>
    <mergeCell ref="B21:B22"/>
    <mergeCell ref="P21:P22"/>
    <mergeCell ref="S21:S22"/>
    <mergeCell ref="T21:T22"/>
    <mergeCell ref="B13:B14"/>
    <mergeCell ref="B17:B18"/>
    <mergeCell ref="B11:B12"/>
    <mergeCell ref="P11:P12"/>
    <mergeCell ref="Q11:Q12"/>
    <mergeCell ref="R11:R12"/>
    <mergeCell ref="B19:B20"/>
    <mergeCell ref="P19:P20"/>
    <mergeCell ref="Q19:Q20"/>
    <mergeCell ref="R19:R20"/>
    <mergeCell ref="T7:T8"/>
    <mergeCell ref="P9:P10"/>
    <mergeCell ref="Q9:Q10"/>
    <mergeCell ref="R9:R10"/>
    <mergeCell ref="S9:S10"/>
    <mergeCell ref="T9:T10"/>
    <mergeCell ref="R7:R8"/>
    <mergeCell ref="B23:B24"/>
    <mergeCell ref="P23:P24"/>
    <mergeCell ref="S23:S24"/>
    <mergeCell ref="T23:T24"/>
    <mergeCell ref="N3:O3"/>
    <mergeCell ref="P59:P60"/>
    <mergeCell ref="P67:P68"/>
    <mergeCell ref="B67:B68"/>
    <mergeCell ref="B94:B95"/>
    <mergeCell ref="P94:P95"/>
    <mergeCell ref="B72:B73"/>
    <mergeCell ref="B59:B60"/>
    <mergeCell ref="B25:B26"/>
    <mergeCell ref="B57:B58"/>
    <mergeCell ref="P57:P58"/>
    <mergeCell ref="P3:T3"/>
    <mergeCell ref="S57:S58"/>
    <mergeCell ref="T11:T12"/>
    <mergeCell ref="B7:B8"/>
    <mergeCell ref="P72:P73"/>
    <mergeCell ref="S94:S95"/>
    <mergeCell ref="T57:T58"/>
    <mergeCell ref="B9:B10"/>
    <mergeCell ref="Q7:Q8"/>
    <mergeCell ref="S7:S8"/>
    <mergeCell ref="R124:R125"/>
    <mergeCell ref="B122:B123"/>
    <mergeCell ref="R122:R123"/>
    <mergeCell ref="T112:T113"/>
    <mergeCell ref="B108:B109"/>
    <mergeCell ref="B110:B111"/>
    <mergeCell ref="S11:S12"/>
    <mergeCell ref="Q72:Q73"/>
    <mergeCell ref="Q94:Q95"/>
    <mergeCell ref="S108:S109"/>
    <mergeCell ref="S114:S115"/>
    <mergeCell ref="Q110:Q111"/>
    <mergeCell ref="T108:T109"/>
    <mergeCell ref="T110:T111"/>
    <mergeCell ref="S110:S111"/>
    <mergeCell ref="R57:R58"/>
    <mergeCell ref="Q57:Q58"/>
    <mergeCell ref="T114:T115"/>
    <mergeCell ref="S112:S113"/>
    <mergeCell ref="B112:B113"/>
    <mergeCell ref="B114:B115"/>
    <mergeCell ref="B101:B102"/>
    <mergeCell ref="B103:B104"/>
    <mergeCell ref="B1:T1"/>
    <mergeCell ref="D3:M3"/>
    <mergeCell ref="B80:B81"/>
    <mergeCell ref="S72:S73"/>
    <mergeCell ref="S59:S60"/>
    <mergeCell ref="B76:B77"/>
    <mergeCell ref="P80:P81"/>
    <mergeCell ref="R126:R127"/>
    <mergeCell ref="P78:P79"/>
    <mergeCell ref="P110:P111"/>
    <mergeCell ref="P114:P115"/>
    <mergeCell ref="R108:R109"/>
    <mergeCell ref="Q108:Q109"/>
    <mergeCell ref="P120:P121"/>
    <mergeCell ref="P122:P123"/>
    <mergeCell ref="S122:S123"/>
    <mergeCell ref="S116:S117"/>
    <mergeCell ref="S126:S127"/>
    <mergeCell ref="R112:R113"/>
    <mergeCell ref="R110:R111"/>
    <mergeCell ref="Q112:Q113"/>
    <mergeCell ref="R114:R115"/>
    <mergeCell ref="B116:B117"/>
    <mergeCell ref="Q126:Q127"/>
    <mergeCell ref="T59:T60"/>
    <mergeCell ref="T67:T68"/>
    <mergeCell ref="R72:R73"/>
    <mergeCell ref="R67:R68"/>
    <mergeCell ref="R94:R95"/>
    <mergeCell ref="R59:R60"/>
    <mergeCell ref="P76:P77"/>
    <mergeCell ref="P112:P113"/>
    <mergeCell ref="P108:P109"/>
    <mergeCell ref="P82:P83"/>
    <mergeCell ref="Q59:Q60"/>
    <mergeCell ref="Q67:Q68"/>
    <mergeCell ref="Q80:Q81"/>
    <mergeCell ref="R80:R81"/>
    <mergeCell ref="S80:S81"/>
    <mergeCell ref="T80:T81"/>
    <mergeCell ref="P84:P85"/>
    <mergeCell ref="Q84:Q85"/>
    <mergeCell ref="S63:S64"/>
    <mergeCell ref="T63:T64"/>
    <mergeCell ref="T72:T73"/>
    <mergeCell ref="S67:S68"/>
    <mergeCell ref="C94:C95"/>
    <mergeCell ref="C96:C97"/>
    <mergeCell ref="C80:C85"/>
    <mergeCell ref="C89:C90"/>
    <mergeCell ref="B89:B90"/>
    <mergeCell ref="B84:B85"/>
    <mergeCell ref="P139:P140"/>
    <mergeCell ref="B134:B135"/>
    <mergeCell ref="B141:B142"/>
    <mergeCell ref="P116:P117"/>
    <mergeCell ref="P124:P125"/>
    <mergeCell ref="P126:P127"/>
    <mergeCell ref="P134:P135"/>
    <mergeCell ref="P130:P131"/>
    <mergeCell ref="P141:P142"/>
    <mergeCell ref="P128:P129"/>
    <mergeCell ref="B139:B140"/>
    <mergeCell ref="B118:B119"/>
    <mergeCell ref="P118:P119"/>
    <mergeCell ref="B130:B131"/>
    <mergeCell ref="B128:B129"/>
    <mergeCell ref="B126:B127"/>
    <mergeCell ref="B120:B121"/>
    <mergeCell ref="B124:B125"/>
    <mergeCell ref="B132:B133"/>
    <mergeCell ref="R141:R142"/>
    <mergeCell ref="T141:T142"/>
    <mergeCell ref="Q139:Q140"/>
    <mergeCell ref="Q141:Q142"/>
    <mergeCell ref="Q128:Q129"/>
    <mergeCell ref="S124:S125"/>
    <mergeCell ref="R130:R131"/>
    <mergeCell ref="T134:T135"/>
    <mergeCell ref="T139:T140"/>
    <mergeCell ref="R139:R140"/>
    <mergeCell ref="S141:S142"/>
    <mergeCell ref="S139:S140"/>
    <mergeCell ref="Q134:Q135"/>
    <mergeCell ref="T130:T131"/>
    <mergeCell ref="S130:S131"/>
    <mergeCell ref="R134:R135"/>
    <mergeCell ref="R128:R129"/>
    <mergeCell ref="S128:S129"/>
    <mergeCell ref="Q124:Q125"/>
    <mergeCell ref="T126:T127"/>
    <mergeCell ref="T128:T129"/>
    <mergeCell ref="T124:T125"/>
    <mergeCell ref="S134:S135"/>
    <mergeCell ref="Q130:Q131"/>
    <mergeCell ref="R84:R85"/>
    <mergeCell ref="S84:S85"/>
    <mergeCell ref="T84:T85"/>
    <mergeCell ref="T118:T119"/>
    <mergeCell ref="S120:S121"/>
    <mergeCell ref="R118:R119"/>
    <mergeCell ref="Q116:Q117"/>
    <mergeCell ref="Q118:Q119"/>
    <mergeCell ref="Q120:Q121"/>
    <mergeCell ref="Q122:Q123"/>
    <mergeCell ref="R116:R117"/>
    <mergeCell ref="T116:T117"/>
    <mergeCell ref="T122:T123"/>
    <mergeCell ref="S118:S119"/>
    <mergeCell ref="T120:T121"/>
    <mergeCell ref="R120:R121"/>
  </mergeCells>
  <printOptions horizontalCentered="1"/>
  <pageMargins left="0.23622047244094491" right="0.23622047244094491" top="0.74803149606299213" bottom="0.74803149606299213" header="0.31496062992125984" footer="0.31496062992125984"/>
  <pageSetup paperSize="3" fitToWidth="4"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2F7A7-338C-4185-8327-1892F7E41101}">
  <dimension ref="A1:AG151"/>
  <sheetViews>
    <sheetView zoomScale="66" zoomScaleNormal="66" workbookViewId="0">
      <pane xSplit="1" ySplit="5" topLeftCell="B110" activePane="bottomRight" state="frozen"/>
      <selection pane="topRight" activeCell="B1" sqref="B1"/>
      <selection pane="bottomLeft" activeCell="A6" sqref="A6"/>
      <selection pane="bottomRight" activeCell="O96" sqref="O96"/>
    </sheetView>
  </sheetViews>
  <sheetFormatPr baseColWidth="10" defaultColWidth="9.140625" defaultRowHeight="12.75" customHeight="1" x14ac:dyDescent="0.2"/>
  <cols>
    <col min="1" max="1" width="4.28515625" style="68" customWidth="1"/>
    <col min="2" max="2" width="74.140625" style="68" customWidth="1"/>
    <col min="3" max="3" width="14.42578125" style="68" customWidth="1"/>
    <col min="4" max="5" width="8" style="68" customWidth="1"/>
    <col min="6" max="6" width="5.42578125" style="68" customWidth="1"/>
    <col min="7" max="7" width="8" style="68" customWidth="1"/>
    <col min="8" max="8" width="7.5703125" style="68" customWidth="1"/>
    <col min="9" max="9" width="8" style="68" customWidth="1"/>
    <col min="10" max="10" width="9.140625" style="68" customWidth="1"/>
    <col min="11" max="11" width="8" style="68" customWidth="1"/>
    <col min="12" max="12" width="7.140625" style="68" bestFit="1" customWidth="1"/>
    <col min="13" max="14" width="8.140625" style="68" customWidth="1"/>
    <col min="15" max="15" width="15.85546875" style="68" customWidth="1"/>
    <col min="16" max="16" width="17" style="68" customWidth="1"/>
    <col min="17" max="17" width="25.42578125" style="69" customWidth="1"/>
    <col min="18" max="18" width="31" style="69" customWidth="1"/>
    <col min="19" max="19" width="36" style="69" customWidth="1"/>
    <col min="20" max="20" width="31.85546875" style="69" customWidth="1"/>
    <col min="21" max="33" width="11.42578125" style="68" customWidth="1"/>
    <col min="34" max="233" width="9.140625" style="68"/>
    <col min="234" max="234" width="2.42578125" style="68" customWidth="1"/>
    <col min="235" max="235" width="40.28515625" style="68" customWidth="1"/>
    <col min="236" max="236" width="7.5703125" style="68" customWidth="1"/>
    <col min="237" max="237" width="4.28515625" style="68" customWidth="1"/>
    <col min="238" max="238" width="3" style="68" customWidth="1"/>
    <col min="239" max="239" width="5.140625" style="68" customWidth="1"/>
    <col min="240" max="240" width="1.140625" style="68" customWidth="1"/>
    <col min="241" max="241" width="3.42578125" style="68" customWidth="1"/>
    <col min="242" max="242" width="3" style="68" customWidth="1"/>
    <col min="243" max="243" width="4" style="68" customWidth="1"/>
    <col min="244" max="244" width="3.140625" style="68" customWidth="1"/>
    <col min="245" max="245" width="6.140625" style="68" customWidth="1"/>
    <col min="246" max="246" width="4.28515625" style="68" customWidth="1"/>
    <col min="247" max="247" width="1.7109375" style="68" customWidth="1"/>
    <col min="248" max="248" width="3.42578125" style="68" customWidth="1"/>
    <col min="249" max="249" width="2.7109375" style="68" customWidth="1"/>
    <col min="250" max="250" width="3.42578125" style="68" customWidth="1"/>
    <col min="251" max="251" width="3.140625" style="68" customWidth="1"/>
    <col min="252" max="252" width="5" style="68" customWidth="1"/>
    <col min="253" max="253" width="1.7109375" style="68" customWidth="1"/>
    <col min="254" max="254" width="4.85546875" style="68" customWidth="1"/>
    <col min="255" max="255" width="1.28515625" style="68" customWidth="1"/>
    <col min="256" max="256" width="5.28515625" style="68" customWidth="1"/>
    <col min="257" max="257" width="0.85546875" style="68" customWidth="1"/>
    <col min="258" max="258" width="3" style="68" customWidth="1"/>
    <col min="259" max="259" width="3.42578125" style="68" customWidth="1"/>
    <col min="260" max="260" width="10.85546875" style="68" customWidth="1"/>
    <col min="261" max="261" width="14" style="68" customWidth="1"/>
    <col min="262" max="262" width="17.140625" style="68" customWidth="1"/>
    <col min="263" max="263" width="15.5703125" style="68" customWidth="1"/>
    <col min="264" max="264" width="13.28515625" style="68" customWidth="1"/>
    <col min="265" max="265" width="12.28515625" style="68" customWidth="1"/>
    <col min="266" max="266" width="13.42578125" style="68" customWidth="1"/>
    <col min="267" max="267" width="51.140625" style="68" customWidth="1"/>
    <col min="268" max="268" width="59" style="68" customWidth="1"/>
    <col min="269" max="269" width="60.85546875" style="68" customWidth="1"/>
    <col min="270" max="270" width="42.42578125" style="68" customWidth="1"/>
    <col min="271" max="271" width="15.42578125" style="68" customWidth="1"/>
    <col min="272" max="272" width="19" style="68" customWidth="1"/>
    <col min="273" max="489" width="9.140625" style="68"/>
    <col min="490" max="490" width="2.42578125" style="68" customWidth="1"/>
    <col min="491" max="491" width="40.28515625" style="68" customWidth="1"/>
    <col min="492" max="492" width="7.5703125" style="68" customWidth="1"/>
    <col min="493" max="493" width="4.28515625" style="68" customWidth="1"/>
    <col min="494" max="494" width="3" style="68" customWidth="1"/>
    <col min="495" max="495" width="5.140625" style="68" customWidth="1"/>
    <col min="496" max="496" width="1.140625" style="68" customWidth="1"/>
    <col min="497" max="497" width="3.42578125" style="68" customWidth="1"/>
    <col min="498" max="498" width="3" style="68" customWidth="1"/>
    <col min="499" max="499" width="4" style="68" customWidth="1"/>
    <col min="500" max="500" width="3.140625" style="68" customWidth="1"/>
    <col min="501" max="501" width="6.140625" style="68" customWidth="1"/>
    <col min="502" max="502" width="4.28515625" style="68" customWidth="1"/>
    <col min="503" max="503" width="1.7109375" style="68" customWidth="1"/>
    <col min="504" max="504" width="3.42578125" style="68" customWidth="1"/>
    <col min="505" max="505" width="2.7109375" style="68" customWidth="1"/>
    <col min="506" max="506" width="3.42578125" style="68" customWidth="1"/>
    <col min="507" max="507" width="3.140625" style="68" customWidth="1"/>
    <col min="508" max="508" width="5" style="68" customWidth="1"/>
    <col min="509" max="509" width="1.7109375" style="68" customWidth="1"/>
    <col min="510" max="510" width="4.85546875" style="68" customWidth="1"/>
    <col min="511" max="511" width="1.28515625" style="68" customWidth="1"/>
    <col min="512" max="512" width="5.28515625" style="68" customWidth="1"/>
    <col min="513" max="513" width="0.85546875" style="68" customWidth="1"/>
    <col min="514" max="514" width="3" style="68" customWidth="1"/>
    <col min="515" max="515" width="3.42578125" style="68" customWidth="1"/>
    <col min="516" max="516" width="10.85546875" style="68" customWidth="1"/>
    <col min="517" max="517" width="14" style="68" customWidth="1"/>
    <col min="518" max="518" width="17.140625" style="68" customWidth="1"/>
    <col min="519" max="519" width="15.5703125" style="68" customWidth="1"/>
    <col min="520" max="520" width="13.28515625" style="68" customWidth="1"/>
    <col min="521" max="521" width="12.28515625" style="68" customWidth="1"/>
    <col min="522" max="522" width="13.42578125" style="68" customWidth="1"/>
    <col min="523" max="523" width="51.140625" style="68" customWidth="1"/>
    <col min="524" max="524" width="59" style="68" customWidth="1"/>
    <col min="525" max="525" width="60.85546875" style="68" customWidth="1"/>
    <col min="526" max="526" width="42.42578125" style="68" customWidth="1"/>
    <col min="527" max="527" width="15.42578125" style="68" customWidth="1"/>
    <col min="528" max="528" width="19" style="68" customWidth="1"/>
    <col min="529" max="745" width="9.140625" style="68"/>
    <col min="746" max="746" width="2.42578125" style="68" customWidth="1"/>
    <col min="747" max="747" width="40.28515625" style="68" customWidth="1"/>
    <col min="748" max="748" width="7.5703125" style="68" customWidth="1"/>
    <col min="749" max="749" width="4.28515625" style="68" customWidth="1"/>
    <col min="750" max="750" width="3" style="68" customWidth="1"/>
    <col min="751" max="751" width="5.140625" style="68" customWidth="1"/>
    <col min="752" max="752" width="1.140625" style="68" customWidth="1"/>
    <col min="753" max="753" width="3.42578125" style="68" customWidth="1"/>
    <col min="754" max="754" width="3" style="68" customWidth="1"/>
    <col min="755" max="755" width="4" style="68" customWidth="1"/>
    <col min="756" max="756" width="3.140625" style="68" customWidth="1"/>
    <col min="757" max="757" width="6.140625" style="68" customWidth="1"/>
    <col min="758" max="758" width="4.28515625" style="68" customWidth="1"/>
    <col min="759" max="759" width="1.7109375" style="68" customWidth="1"/>
    <col min="760" max="760" width="3.42578125" style="68" customWidth="1"/>
    <col min="761" max="761" width="2.7109375" style="68" customWidth="1"/>
    <col min="762" max="762" width="3.42578125" style="68" customWidth="1"/>
    <col min="763" max="763" width="3.140625" style="68" customWidth="1"/>
    <col min="764" max="764" width="5" style="68" customWidth="1"/>
    <col min="765" max="765" width="1.7109375" style="68" customWidth="1"/>
    <col min="766" max="766" width="4.85546875" style="68" customWidth="1"/>
    <col min="767" max="767" width="1.28515625" style="68" customWidth="1"/>
    <col min="768" max="768" width="5.28515625" style="68" customWidth="1"/>
    <col min="769" max="769" width="0.85546875" style="68" customWidth="1"/>
    <col min="770" max="770" width="3" style="68" customWidth="1"/>
    <col min="771" max="771" width="3.42578125" style="68" customWidth="1"/>
    <col min="772" max="772" width="10.85546875" style="68" customWidth="1"/>
    <col min="773" max="773" width="14" style="68" customWidth="1"/>
    <col min="774" max="774" width="17.140625" style="68" customWidth="1"/>
    <col min="775" max="775" width="15.5703125" style="68" customWidth="1"/>
    <col min="776" max="776" width="13.28515625" style="68" customWidth="1"/>
    <col min="777" max="777" width="12.28515625" style="68" customWidth="1"/>
    <col min="778" max="778" width="13.42578125" style="68" customWidth="1"/>
    <col min="779" max="779" width="51.140625" style="68" customWidth="1"/>
    <col min="780" max="780" width="59" style="68" customWidth="1"/>
    <col min="781" max="781" width="60.85546875" style="68" customWidth="1"/>
    <col min="782" max="782" width="42.42578125" style="68" customWidth="1"/>
    <col min="783" max="783" width="15.42578125" style="68" customWidth="1"/>
    <col min="784" max="784" width="19" style="68" customWidth="1"/>
    <col min="785" max="1001" width="9.140625" style="68"/>
    <col min="1002" max="1002" width="2.42578125" style="68" customWidth="1"/>
    <col min="1003" max="1003" width="40.28515625" style="68" customWidth="1"/>
    <col min="1004" max="1004" width="7.5703125" style="68" customWidth="1"/>
    <col min="1005" max="1005" width="4.28515625" style="68" customWidth="1"/>
    <col min="1006" max="1006" width="3" style="68" customWidth="1"/>
    <col min="1007" max="1007" width="5.140625" style="68" customWidth="1"/>
    <col min="1008" max="1008" width="1.140625" style="68" customWidth="1"/>
    <col min="1009" max="1009" width="3.42578125" style="68" customWidth="1"/>
    <col min="1010" max="1010" width="3" style="68" customWidth="1"/>
    <col min="1011" max="1011" width="4" style="68" customWidth="1"/>
    <col min="1012" max="1012" width="3.140625" style="68" customWidth="1"/>
    <col min="1013" max="1013" width="6.140625" style="68" customWidth="1"/>
    <col min="1014" max="1014" width="4.28515625" style="68" customWidth="1"/>
    <col min="1015" max="1015" width="1.7109375" style="68" customWidth="1"/>
    <col min="1016" max="1016" width="3.42578125" style="68" customWidth="1"/>
    <col min="1017" max="1017" width="2.7109375" style="68" customWidth="1"/>
    <col min="1018" max="1018" width="3.42578125" style="68" customWidth="1"/>
    <col min="1019" max="1019" width="3.140625" style="68" customWidth="1"/>
    <col min="1020" max="1020" width="5" style="68" customWidth="1"/>
    <col min="1021" max="1021" width="1.7109375" style="68" customWidth="1"/>
    <col min="1022" max="1022" width="4.85546875" style="68" customWidth="1"/>
    <col min="1023" max="1023" width="1.28515625" style="68" customWidth="1"/>
    <col min="1024" max="1024" width="5.28515625" style="68" customWidth="1"/>
    <col min="1025" max="1025" width="0.85546875" style="68" customWidth="1"/>
    <col min="1026" max="1026" width="3" style="68" customWidth="1"/>
    <col min="1027" max="1027" width="3.42578125" style="68" customWidth="1"/>
    <col min="1028" max="1028" width="10.85546875" style="68" customWidth="1"/>
    <col min="1029" max="1029" width="14" style="68" customWidth="1"/>
    <col min="1030" max="1030" width="17.140625" style="68" customWidth="1"/>
    <col min="1031" max="1031" width="15.5703125" style="68" customWidth="1"/>
    <col min="1032" max="1032" width="13.28515625" style="68" customWidth="1"/>
    <col min="1033" max="1033" width="12.28515625" style="68" customWidth="1"/>
    <col min="1034" max="1034" width="13.42578125" style="68" customWidth="1"/>
    <col min="1035" max="1035" width="51.140625" style="68" customWidth="1"/>
    <col min="1036" max="1036" width="59" style="68" customWidth="1"/>
    <col min="1037" max="1037" width="60.85546875" style="68" customWidth="1"/>
    <col min="1038" max="1038" width="42.42578125" style="68" customWidth="1"/>
    <col min="1039" max="1039" width="15.42578125" style="68" customWidth="1"/>
    <col min="1040" max="1040" width="19" style="68" customWidth="1"/>
    <col min="1041" max="1257" width="9.140625" style="68"/>
    <col min="1258" max="1258" width="2.42578125" style="68" customWidth="1"/>
    <col min="1259" max="1259" width="40.28515625" style="68" customWidth="1"/>
    <col min="1260" max="1260" width="7.5703125" style="68" customWidth="1"/>
    <col min="1261" max="1261" width="4.28515625" style="68" customWidth="1"/>
    <col min="1262" max="1262" width="3" style="68" customWidth="1"/>
    <col min="1263" max="1263" width="5.140625" style="68" customWidth="1"/>
    <col min="1264" max="1264" width="1.140625" style="68" customWidth="1"/>
    <col min="1265" max="1265" width="3.42578125" style="68" customWidth="1"/>
    <col min="1266" max="1266" width="3" style="68" customWidth="1"/>
    <col min="1267" max="1267" width="4" style="68" customWidth="1"/>
    <col min="1268" max="1268" width="3.140625" style="68" customWidth="1"/>
    <col min="1269" max="1269" width="6.140625" style="68" customWidth="1"/>
    <col min="1270" max="1270" width="4.28515625" style="68" customWidth="1"/>
    <col min="1271" max="1271" width="1.7109375" style="68" customWidth="1"/>
    <col min="1272" max="1272" width="3.42578125" style="68" customWidth="1"/>
    <col min="1273" max="1273" width="2.7109375" style="68" customWidth="1"/>
    <col min="1274" max="1274" width="3.42578125" style="68" customWidth="1"/>
    <col min="1275" max="1275" width="3.140625" style="68" customWidth="1"/>
    <col min="1276" max="1276" width="5" style="68" customWidth="1"/>
    <col min="1277" max="1277" width="1.7109375" style="68" customWidth="1"/>
    <col min="1278" max="1278" width="4.85546875" style="68" customWidth="1"/>
    <col min="1279" max="1279" width="1.28515625" style="68" customWidth="1"/>
    <col min="1280" max="1280" width="5.28515625" style="68" customWidth="1"/>
    <col min="1281" max="1281" width="0.85546875" style="68" customWidth="1"/>
    <col min="1282" max="1282" width="3" style="68" customWidth="1"/>
    <col min="1283" max="1283" width="3.42578125" style="68" customWidth="1"/>
    <col min="1284" max="1284" width="10.85546875" style="68" customWidth="1"/>
    <col min="1285" max="1285" width="14" style="68" customWidth="1"/>
    <col min="1286" max="1286" width="17.140625" style="68" customWidth="1"/>
    <col min="1287" max="1287" width="15.5703125" style="68" customWidth="1"/>
    <col min="1288" max="1288" width="13.28515625" style="68" customWidth="1"/>
    <col min="1289" max="1289" width="12.28515625" style="68" customWidth="1"/>
    <col min="1290" max="1290" width="13.42578125" style="68" customWidth="1"/>
    <col min="1291" max="1291" width="51.140625" style="68" customWidth="1"/>
    <col min="1292" max="1292" width="59" style="68" customWidth="1"/>
    <col min="1293" max="1293" width="60.85546875" style="68" customWidth="1"/>
    <col min="1294" max="1294" width="42.42578125" style="68" customWidth="1"/>
    <col min="1295" max="1295" width="15.42578125" style="68" customWidth="1"/>
    <col min="1296" max="1296" width="19" style="68" customWidth="1"/>
    <col min="1297" max="1513" width="9.140625" style="68"/>
    <col min="1514" max="1514" width="2.42578125" style="68" customWidth="1"/>
    <col min="1515" max="1515" width="40.28515625" style="68" customWidth="1"/>
    <col min="1516" max="1516" width="7.5703125" style="68" customWidth="1"/>
    <col min="1517" max="1517" width="4.28515625" style="68" customWidth="1"/>
    <col min="1518" max="1518" width="3" style="68" customWidth="1"/>
    <col min="1519" max="1519" width="5.140625" style="68" customWidth="1"/>
    <col min="1520" max="1520" width="1.140625" style="68" customWidth="1"/>
    <col min="1521" max="1521" width="3.42578125" style="68" customWidth="1"/>
    <col min="1522" max="1522" width="3" style="68" customWidth="1"/>
    <col min="1523" max="1523" width="4" style="68" customWidth="1"/>
    <col min="1524" max="1524" width="3.140625" style="68" customWidth="1"/>
    <col min="1525" max="1525" width="6.140625" style="68" customWidth="1"/>
    <col min="1526" max="1526" width="4.28515625" style="68" customWidth="1"/>
    <col min="1527" max="1527" width="1.7109375" style="68" customWidth="1"/>
    <col min="1528" max="1528" width="3.42578125" style="68" customWidth="1"/>
    <col min="1529" max="1529" width="2.7109375" style="68" customWidth="1"/>
    <col min="1530" max="1530" width="3.42578125" style="68" customWidth="1"/>
    <col min="1531" max="1531" width="3.140625" style="68" customWidth="1"/>
    <col min="1532" max="1532" width="5" style="68" customWidth="1"/>
    <col min="1533" max="1533" width="1.7109375" style="68" customWidth="1"/>
    <col min="1534" max="1534" width="4.85546875" style="68" customWidth="1"/>
    <col min="1535" max="1535" width="1.28515625" style="68" customWidth="1"/>
    <col min="1536" max="1536" width="5.28515625" style="68" customWidth="1"/>
    <col min="1537" max="1537" width="0.85546875" style="68" customWidth="1"/>
    <col min="1538" max="1538" width="3" style="68" customWidth="1"/>
    <col min="1539" max="1539" width="3.42578125" style="68" customWidth="1"/>
    <col min="1540" max="1540" width="10.85546875" style="68" customWidth="1"/>
    <col min="1541" max="1541" width="14" style="68" customWidth="1"/>
    <col min="1542" max="1542" width="17.140625" style="68" customWidth="1"/>
    <col min="1543" max="1543" width="15.5703125" style="68" customWidth="1"/>
    <col min="1544" max="1544" width="13.28515625" style="68" customWidth="1"/>
    <col min="1545" max="1545" width="12.28515625" style="68" customWidth="1"/>
    <col min="1546" max="1546" width="13.42578125" style="68" customWidth="1"/>
    <col min="1547" max="1547" width="51.140625" style="68" customWidth="1"/>
    <col min="1548" max="1548" width="59" style="68" customWidth="1"/>
    <col min="1549" max="1549" width="60.85546875" style="68" customWidth="1"/>
    <col min="1550" max="1550" width="42.42578125" style="68" customWidth="1"/>
    <col min="1551" max="1551" width="15.42578125" style="68" customWidth="1"/>
    <col min="1552" max="1552" width="19" style="68" customWidth="1"/>
    <col min="1553" max="1769" width="9.140625" style="68"/>
    <col min="1770" max="1770" width="2.42578125" style="68" customWidth="1"/>
    <col min="1771" max="1771" width="40.28515625" style="68" customWidth="1"/>
    <col min="1772" max="1772" width="7.5703125" style="68" customWidth="1"/>
    <col min="1773" max="1773" width="4.28515625" style="68" customWidth="1"/>
    <col min="1774" max="1774" width="3" style="68" customWidth="1"/>
    <col min="1775" max="1775" width="5.140625" style="68" customWidth="1"/>
    <col min="1776" max="1776" width="1.140625" style="68" customWidth="1"/>
    <col min="1777" max="1777" width="3.42578125" style="68" customWidth="1"/>
    <col min="1778" max="1778" width="3" style="68" customWidth="1"/>
    <col min="1779" max="1779" width="4" style="68" customWidth="1"/>
    <col min="1780" max="1780" width="3.140625" style="68" customWidth="1"/>
    <col min="1781" max="1781" width="6.140625" style="68" customWidth="1"/>
    <col min="1782" max="1782" width="4.28515625" style="68" customWidth="1"/>
    <col min="1783" max="1783" width="1.7109375" style="68" customWidth="1"/>
    <col min="1784" max="1784" width="3.42578125" style="68" customWidth="1"/>
    <col min="1785" max="1785" width="2.7109375" style="68" customWidth="1"/>
    <col min="1786" max="1786" width="3.42578125" style="68" customWidth="1"/>
    <col min="1787" max="1787" width="3.140625" style="68" customWidth="1"/>
    <col min="1788" max="1788" width="5" style="68" customWidth="1"/>
    <col min="1789" max="1789" width="1.7109375" style="68" customWidth="1"/>
    <col min="1790" max="1790" width="4.85546875" style="68" customWidth="1"/>
    <col min="1791" max="1791" width="1.28515625" style="68" customWidth="1"/>
    <col min="1792" max="1792" width="5.28515625" style="68" customWidth="1"/>
    <col min="1793" max="1793" width="0.85546875" style="68" customWidth="1"/>
    <col min="1794" max="1794" width="3" style="68" customWidth="1"/>
    <col min="1795" max="1795" width="3.42578125" style="68" customWidth="1"/>
    <col min="1796" max="1796" width="10.85546875" style="68" customWidth="1"/>
    <col min="1797" max="1797" width="14" style="68" customWidth="1"/>
    <col min="1798" max="1798" width="17.140625" style="68" customWidth="1"/>
    <col min="1799" max="1799" width="15.5703125" style="68" customWidth="1"/>
    <col min="1800" max="1800" width="13.28515625" style="68" customWidth="1"/>
    <col min="1801" max="1801" width="12.28515625" style="68" customWidth="1"/>
    <col min="1802" max="1802" width="13.42578125" style="68" customWidth="1"/>
    <col min="1803" max="1803" width="51.140625" style="68" customWidth="1"/>
    <col min="1804" max="1804" width="59" style="68" customWidth="1"/>
    <col min="1805" max="1805" width="60.85546875" style="68" customWidth="1"/>
    <col min="1806" max="1806" width="42.42578125" style="68" customWidth="1"/>
    <col min="1807" max="1807" width="15.42578125" style="68" customWidth="1"/>
    <col min="1808" max="1808" width="19" style="68" customWidth="1"/>
    <col min="1809" max="2025" width="9.140625" style="68"/>
    <col min="2026" max="2026" width="2.42578125" style="68" customWidth="1"/>
    <col min="2027" max="2027" width="40.28515625" style="68" customWidth="1"/>
    <col min="2028" max="2028" width="7.5703125" style="68" customWidth="1"/>
    <col min="2029" max="2029" width="4.28515625" style="68" customWidth="1"/>
    <col min="2030" max="2030" width="3" style="68" customWidth="1"/>
    <col min="2031" max="2031" width="5.140625" style="68" customWidth="1"/>
    <col min="2032" max="2032" width="1.140625" style="68" customWidth="1"/>
    <col min="2033" max="2033" width="3.42578125" style="68" customWidth="1"/>
    <col min="2034" max="2034" width="3" style="68" customWidth="1"/>
    <col min="2035" max="2035" width="4" style="68" customWidth="1"/>
    <col min="2036" max="2036" width="3.140625" style="68" customWidth="1"/>
    <col min="2037" max="2037" width="6.140625" style="68" customWidth="1"/>
    <col min="2038" max="2038" width="4.28515625" style="68" customWidth="1"/>
    <col min="2039" max="2039" width="1.7109375" style="68" customWidth="1"/>
    <col min="2040" max="2040" width="3.42578125" style="68" customWidth="1"/>
    <col min="2041" max="2041" width="2.7109375" style="68" customWidth="1"/>
    <col min="2042" max="2042" width="3.42578125" style="68" customWidth="1"/>
    <col min="2043" max="2043" width="3.140625" style="68" customWidth="1"/>
    <col min="2044" max="2044" width="5" style="68" customWidth="1"/>
    <col min="2045" max="2045" width="1.7109375" style="68" customWidth="1"/>
    <col min="2046" max="2046" width="4.85546875" style="68" customWidth="1"/>
    <col min="2047" max="2047" width="1.28515625" style="68" customWidth="1"/>
    <col min="2048" max="2048" width="5.28515625" style="68" customWidth="1"/>
    <col min="2049" max="2049" width="0.85546875" style="68" customWidth="1"/>
    <col min="2050" max="2050" width="3" style="68" customWidth="1"/>
    <col min="2051" max="2051" width="3.42578125" style="68" customWidth="1"/>
    <col min="2052" max="2052" width="10.85546875" style="68" customWidth="1"/>
    <col min="2053" max="2053" width="14" style="68" customWidth="1"/>
    <col min="2054" max="2054" width="17.140625" style="68" customWidth="1"/>
    <col min="2055" max="2055" width="15.5703125" style="68" customWidth="1"/>
    <col min="2056" max="2056" width="13.28515625" style="68" customWidth="1"/>
    <col min="2057" max="2057" width="12.28515625" style="68" customWidth="1"/>
    <col min="2058" max="2058" width="13.42578125" style="68" customWidth="1"/>
    <col min="2059" max="2059" width="51.140625" style="68" customWidth="1"/>
    <col min="2060" max="2060" width="59" style="68" customWidth="1"/>
    <col min="2061" max="2061" width="60.85546875" style="68" customWidth="1"/>
    <col min="2062" max="2062" width="42.42578125" style="68" customWidth="1"/>
    <col min="2063" max="2063" width="15.42578125" style="68" customWidth="1"/>
    <col min="2064" max="2064" width="19" style="68" customWidth="1"/>
    <col min="2065" max="2281" width="9.140625" style="68"/>
    <col min="2282" max="2282" width="2.42578125" style="68" customWidth="1"/>
    <col min="2283" max="2283" width="40.28515625" style="68" customWidth="1"/>
    <col min="2284" max="2284" width="7.5703125" style="68" customWidth="1"/>
    <col min="2285" max="2285" width="4.28515625" style="68" customWidth="1"/>
    <col min="2286" max="2286" width="3" style="68" customWidth="1"/>
    <col min="2287" max="2287" width="5.140625" style="68" customWidth="1"/>
    <col min="2288" max="2288" width="1.140625" style="68" customWidth="1"/>
    <col min="2289" max="2289" width="3.42578125" style="68" customWidth="1"/>
    <col min="2290" max="2290" width="3" style="68" customWidth="1"/>
    <col min="2291" max="2291" width="4" style="68" customWidth="1"/>
    <col min="2292" max="2292" width="3.140625" style="68" customWidth="1"/>
    <col min="2293" max="2293" width="6.140625" style="68" customWidth="1"/>
    <col min="2294" max="2294" width="4.28515625" style="68" customWidth="1"/>
    <col min="2295" max="2295" width="1.7109375" style="68" customWidth="1"/>
    <col min="2296" max="2296" width="3.42578125" style="68" customWidth="1"/>
    <col min="2297" max="2297" width="2.7109375" style="68" customWidth="1"/>
    <col min="2298" max="2298" width="3.42578125" style="68" customWidth="1"/>
    <col min="2299" max="2299" width="3.140625" style="68" customWidth="1"/>
    <col min="2300" max="2300" width="5" style="68" customWidth="1"/>
    <col min="2301" max="2301" width="1.7109375" style="68" customWidth="1"/>
    <col min="2302" max="2302" width="4.85546875" style="68" customWidth="1"/>
    <col min="2303" max="2303" width="1.28515625" style="68" customWidth="1"/>
    <col min="2304" max="2304" width="5.28515625" style="68" customWidth="1"/>
    <col min="2305" max="2305" width="0.85546875" style="68" customWidth="1"/>
    <col min="2306" max="2306" width="3" style="68" customWidth="1"/>
    <col min="2307" max="2307" width="3.42578125" style="68" customWidth="1"/>
    <col min="2308" max="2308" width="10.85546875" style="68" customWidth="1"/>
    <col min="2309" max="2309" width="14" style="68" customWidth="1"/>
    <col min="2310" max="2310" width="17.140625" style="68" customWidth="1"/>
    <col min="2311" max="2311" width="15.5703125" style="68" customWidth="1"/>
    <col min="2312" max="2312" width="13.28515625" style="68" customWidth="1"/>
    <col min="2313" max="2313" width="12.28515625" style="68" customWidth="1"/>
    <col min="2314" max="2314" width="13.42578125" style="68" customWidth="1"/>
    <col min="2315" max="2315" width="51.140625" style="68" customWidth="1"/>
    <col min="2316" max="2316" width="59" style="68" customWidth="1"/>
    <col min="2317" max="2317" width="60.85546875" style="68" customWidth="1"/>
    <col min="2318" max="2318" width="42.42578125" style="68" customWidth="1"/>
    <col min="2319" max="2319" width="15.42578125" style="68" customWidth="1"/>
    <col min="2320" max="2320" width="19" style="68" customWidth="1"/>
    <col min="2321" max="2537" width="9.140625" style="68"/>
    <col min="2538" max="2538" width="2.42578125" style="68" customWidth="1"/>
    <col min="2539" max="2539" width="40.28515625" style="68" customWidth="1"/>
    <col min="2540" max="2540" width="7.5703125" style="68" customWidth="1"/>
    <col min="2541" max="2541" width="4.28515625" style="68" customWidth="1"/>
    <col min="2542" max="2542" width="3" style="68" customWidth="1"/>
    <col min="2543" max="2543" width="5.140625" style="68" customWidth="1"/>
    <col min="2544" max="2544" width="1.140625" style="68" customWidth="1"/>
    <col min="2545" max="2545" width="3.42578125" style="68" customWidth="1"/>
    <col min="2546" max="2546" width="3" style="68" customWidth="1"/>
    <col min="2547" max="2547" width="4" style="68" customWidth="1"/>
    <col min="2548" max="2548" width="3.140625" style="68" customWidth="1"/>
    <col min="2549" max="2549" width="6.140625" style="68" customWidth="1"/>
    <col min="2550" max="2550" width="4.28515625" style="68" customWidth="1"/>
    <col min="2551" max="2551" width="1.7109375" style="68" customWidth="1"/>
    <col min="2552" max="2552" width="3.42578125" style="68" customWidth="1"/>
    <col min="2553" max="2553" width="2.7109375" style="68" customWidth="1"/>
    <col min="2554" max="2554" width="3.42578125" style="68" customWidth="1"/>
    <col min="2555" max="2555" width="3.140625" style="68" customWidth="1"/>
    <col min="2556" max="2556" width="5" style="68" customWidth="1"/>
    <col min="2557" max="2557" width="1.7109375" style="68" customWidth="1"/>
    <col min="2558" max="2558" width="4.85546875" style="68" customWidth="1"/>
    <col min="2559" max="2559" width="1.28515625" style="68" customWidth="1"/>
    <col min="2560" max="2560" width="5.28515625" style="68" customWidth="1"/>
    <col min="2561" max="2561" width="0.85546875" style="68" customWidth="1"/>
    <col min="2562" max="2562" width="3" style="68" customWidth="1"/>
    <col min="2563" max="2563" width="3.42578125" style="68" customWidth="1"/>
    <col min="2564" max="2564" width="10.85546875" style="68" customWidth="1"/>
    <col min="2565" max="2565" width="14" style="68" customWidth="1"/>
    <col min="2566" max="2566" width="17.140625" style="68" customWidth="1"/>
    <col min="2567" max="2567" width="15.5703125" style="68" customWidth="1"/>
    <col min="2568" max="2568" width="13.28515625" style="68" customWidth="1"/>
    <col min="2569" max="2569" width="12.28515625" style="68" customWidth="1"/>
    <col min="2570" max="2570" width="13.42578125" style="68" customWidth="1"/>
    <col min="2571" max="2571" width="51.140625" style="68" customWidth="1"/>
    <col min="2572" max="2572" width="59" style="68" customWidth="1"/>
    <col min="2573" max="2573" width="60.85546875" style="68" customWidth="1"/>
    <col min="2574" max="2574" width="42.42578125" style="68" customWidth="1"/>
    <col min="2575" max="2575" width="15.42578125" style="68" customWidth="1"/>
    <col min="2576" max="2576" width="19" style="68" customWidth="1"/>
    <col min="2577" max="2793" width="9.140625" style="68"/>
    <col min="2794" max="2794" width="2.42578125" style="68" customWidth="1"/>
    <col min="2795" max="2795" width="40.28515625" style="68" customWidth="1"/>
    <col min="2796" max="2796" width="7.5703125" style="68" customWidth="1"/>
    <col min="2797" max="2797" width="4.28515625" style="68" customWidth="1"/>
    <col min="2798" max="2798" width="3" style="68" customWidth="1"/>
    <col min="2799" max="2799" width="5.140625" style="68" customWidth="1"/>
    <col min="2800" max="2800" width="1.140625" style="68" customWidth="1"/>
    <col min="2801" max="2801" width="3.42578125" style="68" customWidth="1"/>
    <col min="2802" max="2802" width="3" style="68" customWidth="1"/>
    <col min="2803" max="2803" width="4" style="68" customWidth="1"/>
    <col min="2804" max="2804" width="3.140625" style="68" customWidth="1"/>
    <col min="2805" max="2805" width="6.140625" style="68" customWidth="1"/>
    <col min="2806" max="2806" width="4.28515625" style="68" customWidth="1"/>
    <col min="2807" max="2807" width="1.7109375" style="68" customWidth="1"/>
    <col min="2808" max="2808" width="3.42578125" style="68" customWidth="1"/>
    <col min="2809" max="2809" width="2.7109375" style="68" customWidth="1"/>
    <col min="2810" max="2810" width="3.42578125" style="68" customWidth="1"/>
    <col min="2811" max="2811" width="3.140625" style="68" customWidth="1"/>
    <col min="2812" max="2812" width="5" style="68" customWidth="1"/>
    <col min="2813" max="2813" width="1.7109375" style="68" customWidth="1"/>
    <col min="2814" max="2814" width="4.85546875" style="68" customWidth="1"/>
    <col min="2815" max="2815" width="1.28515625" style="68" customWidth="1"/>
    <col min="2816" max="2816" width="5.28515625" style="68" customWidth="1"/>
    <col min="2817" max="2817" width="0.85546875" style="68" customWidth="1"/>
    <col min="2818" max="2818" width="3" style="68" customWidth="1"/>
    <col min="2819" max="2819" width="3.42578125" style="68" customWidth="1"/>
    <col min="2820" max="2820" width="10.85546875" style="68" customWidth="1"/>
    <col min="2821" max="2821" width="14" style="68" customWidth="1"/>
    <col min="2822" max="2822" width="17.140625" style="68" customWidth="1"/>
    <col min="2823" max="2823" width="15.5703125" style="68" customWidth="1"/>
    <col min="2824" max="2824" width="13.28515625" style="68" customWidth="1"/>
    <col min="2825" max="2825" width="12.28515625" style="68" customWidth="1"/>
    <col min="2826" max="2826" width="13.42578125" style="68" customWidth="1"/>
    <col min="2827" max="2827" width="51.140625" style="68" customWidth="1"/>
    <col min="2828" max="2828" width="59" style="68" customWidth="1"/>
    <col min="2829" max="2829" width="60.85546875" style="68" customWidth="1"/>
    <col min="2830" max="2830" width="42.42578125" style="68" customWidth="1"/>
    <col min="2831" max="2831" width="15.42578125" style="68" customWidth="1"/>
    <col min="2832" max="2832" width="19" style="68" customWidth="1"/>
    <col min="2833" max="3049" width="9.140625" style="68"/>
    <col min="3050" max="3050" width="2.42578125" style="68" customWidth="1"/>
    <col min="3051" max="3051" width="40.28515625" style="68" customWidth="1"/>
    <col min="3052" max="3052" width="7.5703125" style="68" customWidth="1"/>
    <col min="3053" max="3053" width="4.28515625" style="68" customWidth="1"/>
    <col min="3054" max="3054" width="3" style="68" customWidth="1"/>
    <col min="3055" max="3055" width="5.140625" style="68" customWidth="1"/>
    <col min="3056" max="3056" width="1.140625" style="68" customWidth="1"/>
    <col min="3057" max="3057" width="3.42578125" style="68" customWidth="1"/>
    <col min="3058" max="3058" width="3" style="68" customWidth="1"/>
    <col min="3059" max="3059" width="4" style="68" customWidth="1"/>
    <col min="3060" max="3060" width="3.140625" style="68" customWidth="1"/>
    <col min="3061" max="3061" width="6.140625" style="68" customWidth="1"/>
    <col min="3062" max="3062" width="4.28515625" style="68" customWidth="1"/>
    <col min="3063" max="3063" width="1.7109375" style="68" customWidth="1"/>
    <col min="3064" max="3064" width="3.42578125" style="68" customWidth="1"/>
    <col min="3065" max="3065" width="2.7109375" style="68" customWidth="1"/>
    <col min="3066" max="3066" width="3.42578125" style="68" customWidth="1"/>
    <col min="3067" max="3067" width="3.140625" style="68" customWidth="1"/>
    <col min="3068" max="3068" width="5" style="68" customWidth="1"/>
    <col min="3069" max="3069" width="1.7109375" style="68" customWidth="1"/>
    <col min="3070" max="3070" width="4.85546875" style="68" customWidth="1"/>
    <col min="3071" max="3071" width="1.28515625" style="68" customWidth="1"/>
    <col min="3072" max="3072" width="5.28515625" style="68" customWidth="1"/>
    <col min="3073" max="3073" width="0.85546875" style="68" customWidth="1"/>
    <col min="3074" max="3074" width="3" style="68" customWidth="1"/>
    <col min="3075" max="3075" width="3.42578125" style="68" customWidth="1"/>
    <col min="3076" max="3076" width="10.85546875" style="68" customWidth="1"/>
    <col min="3077" max="3077" width="14" style="68" customWidth="1"/>
    <col min="3078" max="3078" width="17.140625" style="68" customWidth="1"/>
    <col min="3079" max="3079" width="15.5703125" style="68" customWidth="1"/>
    <col min="3080" max="3080" width="13.28515625" style="68" customWidth="1"/>
    <col min="3081" max="3081" width="12.28515625" style="68" customWidth="1"/>
    <col min="3082" max="3082" width="13.42578125" style="68" customWidth="1"/>
    <col min="3083" max="3083" width="51.140625" style="68" customWidth="1"/>
    <col min="3084" max="3084" width="59" style="68" customWidth="1"/>
    <col min="3085" max="3085" width="60.85546875" style="68" customWidth="1"/>
    <col min="3086" max="3086" width="42.42578125" style="68" customWidth="1"/>
    <col min="3087" max="3087" width="15.42578125" style="68" customWidth="1"/>
    <col min="3088" max="3088" width="19" style="68" customWidth="1"/>
    <col min="3089" max="3305" width="9.140625" style="68"/>
    <col min="3306" max="3306" width="2.42578125" style="68" customWidth="1"/>
    <col min="3307" max="3307" width="40.28515625" style="68" customWidth="1"/>
    <col min="3308" max="3308" width="7.5703125" style="68" customWidth="1"/>
    <col min="3309" max="3309" width="4.28515625" style="68" customWidth="1"/>
    <col min="3310" max="3310" width="3" style="68" customWidth="1"/>
    <col min="3311" max="3311" width="5.140625" style="68" customWidth="1"/>
    <col min="3312" max="3312" width="1.140625" style="68" customWidth="1"/>
    <col min="3313" max="3313" width="3.42578125" style="68" customWidth="1"/>
    <col min="3314" max="3314" width="3" style="68" customWidth="1"/>
    <col min="3315" max="3315" width="4" style="68" customWidth="1"/>
    <col min="3316" max="3316" width="3.140625" style="68" customWidth="1"/>
    <col min="3317" max="3317" width="6.140625" style="68" customWidth="1"/>
    <col min="3318" max="3318" width="4.28515625" style="68" customWidth="1"/>
    <col min="3319" max="3319" width="1.7109375" style="68" customWidth="1"/>
    <col min="3320" max="3320" width="3.42578125" style="68" customWidth="1"/>
    <col min="3321" max="3321" width="2.7109375" style="68" customWidth="1"/>
    <col min="3322" max="3322" width="3.42578125" style="68" customWidth="1"/>
    <col min="3323" max="3323" width="3.140625" style="68" customWidth="1"/>
    <col min="3324" max="3324" width="5" style="68" customWidth="1"/>
    <col min="3325" max="3325" width="1.7109375" style="68" customWidth="1"/>
    <col min="3326" max="3326" width="4.85546875" style="68" customWidth="1"/>
    <col min="3327" max="3327" width="1.28515625" style="68" customWidth="1"/>
    <col min="3328" max="3328" width="5.28515625" style="68" customWidth="1"/>
    <col min="3329" max="3329" width="0.85546875" style="68" customWidth="1"/>
    <col min="3330" max="3330" width="3" style="68" customWidth="1"/>
    <col min="3331" max="3331" width="3.42578125" style="68" customWidth="1"/>
    <col min="3332" max="3332" width="10.85546875" style="68" customWidth="1"/>
    <col min="3333" max="3333" width="14" style="68" customWidth="1"/>
    <col min="3334" max="3334" width="17.140625" style="68" customWidth="1"/>
    <col min="3335" max="3335" width="15.5703125" style="68" customWidth="1"/>
    <col min="3336" max="3336" width="13.28515625" style="68" customWidth="1"/>
    <col min="3337" max="3337" width="12.28515625" style="68" customWidth="1"/>
    <col min="3338" max="3338" width="13.42578125" style="68" customWidth="1"/>
    <col min="3339" max="3339" width="51.140625" style="68" customWidth="1"/>
    <col min="3340" max="3340" width="59" style="68" customWidth="1"/>
    <col min="3341" max="3341" width="60.85546875" style="68" customWidth="1"/>
    <col min="3342" max="3342" width="42.42578125" style="68" customWidth="1"/>
    <col min="3343" max="3343" width="15.42578125" style="68" customWidth="1"/>
    <col min="3344" max="3344" width="19" style="68" customWidth="1"/>
    <col min="3345" max="3561" width="9.140625" style="68"/>
    <col min="3562" max="3562" width="2.42578125" style="68" customWidth="1"/>
    <col min="3563" max="3563" width="40.28515625" style="68" customWidth="1"/>
    <col min="3564" max="3564" width="7.5703125" style="68" customWidth="1"/>
    <col min="3565" max="3565" width="4.28515625" style="68" customWidth="1"/>
    <col min="3566" max="3566" width="3" style="68" customWidth="1"/>
    <col min="3567" max="3567" width="5.140625" style="68" customWidth="1"/>
    <col min="3568" max="3568" width="1.140625" style="68" customWidth="1"/>
    <col min="3569" max="3569" width="3.42578125" style="68" customWidth="1"/>
    <col min="3570" max="3570" width="3" style="68" customWidth="1"/>
    <col min="3571" max="3571" width="4" style="68" customWidth="1"/>
    <col min="3572" max="3572" width="3.140625" style="68" customWidth="1"/>
    <col min="3573" max="3573" width="6.140625" style="68" customWidth="1"/>
    <col min="3574" max="3574" width="4.28515625" style="68" customWidth="1"/>
    <col min="3575" max="3575" width="1.7109375" style="68" customWidth="1"/>
    <col min="3576" max="3576" width="3.42578125" style="68" customWidth="1"/>
    <col min="3577" max="3577" width="2.7109375" style="68" customWidth="1"/>
    <col min="3578" max="3578" width="3.42578125" style="68" customWidth="1"/>
    <col min="3579" max="3579" width="3.140625" style="68" customWidth="1"/>
    <col min="3580" max="3580" width="5" style="68" customWidth="1"/>
    <col min="3581" max="3581" width="1.7109375" style="68" customWidth="1"/>
    <col min="3582" max="3582" width="4.85546875" style="68" customWidth="1"/>
    <col min="3583" max="3583" width="1.28515625" style="68" customWidth="1"/>
    <col min="3584" max="3584" width="5.28515625" style="68" customWidth="1"/>
    <col min="3585" max="3585" width="0.85546875" style="68" customWidth="1"/>
    <col min="3586" max="3586" width="3" style="68" customWidth="1"/>
    <col min="3587" max="3587" width="3.42578125" style="68" customWidth="1"/>
    <col min="3588" max="3588" width="10.85546875" style="68" customWidth="1"/>
    <col min="3589" max="3589" width="14" style="68" customWidth="1"/>
    <col min="3590" max="3590" width="17.140625" style="68" customWidth="1"/>
    <col min="3591" max="3591" width="15.5703125" style="68" customWidth="1"/>
    <col min="3592" max="3592" width="13.28515625" style="68" customWidth="1"/>
    <col min="3593" max="3593" width="12.28515625" style="68" customWidth="1"/>
    <col min="3594" max="3594" width="13.42578125" style="68" customWidth="1"/>
    <col min="3595" max="3595" width="51.140625" style="68" customWidth="1"/>
    <col min="3596" max="3596" width="59" style="68" customWidth="1"/>
    <col min="3597" max="3597" width="60.85546875" style="68" customWidth="1"/>
    <col min="3598" max="3598" width="42.42578125" style="68" customWidth="1"/>
    <col min="3599" max="3599" width="15.42578125" style="68" customWidth="1"/>
    <col min="3600" max="3600" width="19" style="68" customWidth="1"/>
    <col min="3601" max="3817" width="9.140625" style="68"/>
    <col min="3818" max="3818" width="2.42578125" style="68" customWidth="1"/>
    <col min="3819" max="3819" width="40.28515625" style="68" customWidth="1"/>
    <col min="3820" max="3820" width="7.5703125" style="68" customWidth="1"/>
    <col min="3821" max="3821" width="4.28515625" style="68" customWidth="1"/>
    <col min="3822" max="3822" width="3" style="68" customWidth="1"/>
    <col min="3823" max="3823" width="5.140625" style="68" customWidth="1"/>
    <col min="3824" max="3824" width="1.140625" style="68" customWidth="1"/>
    <col min="3825" max="3825" width="3.42578125" style="68" customWidth="1"/>
    <col min="3826" max="3826" width="3" style="68" customWidth="1"/>
    <col min="3827" max="3827" width="4" style="68" customWidth="1"/>
    <col min="3828" max="3828" width="3.140625" style="68" customWidth="1"/>
    <col min="3829" max="3829" width="6.140625" style="68" customWidth="1"/>
    <col min="3830" max="3830" width="4.28515625" style="68" customWidth="1"/>
    <col min="3831" max="3831" width="1.7109375" style="68" customWidth="1"/>
    <col min="3832" max="3832" width="3.42578125" style="68" customWidth="1"/>
    <col min="3833" max="3833" width="2.7109375" style="68" customWidth="1"/>
    <col min="3834" max="3834" width="3.42578125" style="68" customWidth="1"/>
    <col min="3835" max="3835" width="3.140625" style="68" customWidth="1"/>
    <col min="3836" max="3836" width="5" style="68" customWidth="1"/>
    <col min="3837" max="3837" width="1.7109375" style="68" customWidth="1"/>
    <col min="3838" max="3838" width="4.85546875" style="68" customWidth="1"/>
    <col min="3839" max="3839" width="1.28515625" style="68" customWidth="1"/>
    <col min="3840" max="3840" width="5.28515625" style="68" customWidth="1"/>
    <col min="3841" max="3841" width="0.85546875" style="68" customWidth="1"/>
    <col min="3842" max="3842" width="3" style="68" customWidth="1"/>
    <col min="3843" max="3843" width="3.42578125" style="68" customWidth="1"/>
    <col min="3844" max="3844" width="10.85546875" style="68" customWidth="1"/>
    <col min="3845" max="3845" width="14" style="68" customWidth="1"/>
    <col min="3846" max="3846" width="17.140625" style="68" customWidth="1"/>
    <col min="3847" max="3847" width="15.5703125" style="68" customWidth="1"/>
    <col min="3848" max="3848" width="13.28515625" style="68" customWidth="1"/>
    <col min="3849" max="3849" width="12.28515625" style="68" customWidth="1"/>
    <col min="3850" max="3850" width="13.42578125" style="68" customWidth="1"/>
    <col min="3851" max="3851" width="51.140625" style="68" customWidth="1"/>
    <col min="3852" max="3852" width="59" style="68" customWidth="1"/>
    <col min="3853" max="3853" width="60.85546875" style="68" customWidth="1"/>
    <col min="3854" max="3854" width="42.42578125" style="68" customWidth="1"/>
    <col min="3855" max="3855" width="15.42578125" style="68" customWidth="1"/>
    <col min="3856" max="3856" width="19" style="68" customWidth="1"/>
    <col min="3857" max="4073" width="9.140625" style="68"/>
    <col min="4074" max="4074" width="2.42578125" style="68" customWidth="1"/>
    <col min="4075" max="4075" width="40.28515625" style="68" customWidth="1"/>
    <col min="4076" max="4076" width="7.5703125" style="68" customWidth="1"/>
    <col min="4077" max="4077" width="4.28515625" style="68" customWidth="1"/>
    <col min="4078" max="4078" width="3" style="68" customWidth="1"/>
    <col min="4079" max="4079" width="5.140625" style="68" customWidth="1"/>
    <col min="4080" max="4080" width="1.140625" style="68" customWidth="1"/>
    <col min="4081" max="4081" width="3.42578125" style="68" customWidth="1"/>
    <col min="4082" max="4082" width="3" style="68" customWidth="1"/>
    <col min="4083" max="4083" width="4" style="68" customWidth="1"/>
    <col min="4084" max="4084" width="3.140625" style="68" customWidth="1"/>
    <col min="4085" max="4085" width="6.140625" style="68" customWidth="1"/>
    <col min="4086" max="4086" width="4.28515625" style="68" customWidth="1"/>
    <col min="4087" max="4087" width="1.7109375" style="68" customWidth="1"/>
    <col min="4088" max="4088" width="3.42578125" style="68" customWidth="1"/>
    <col min="4089" max="4089" width="2.7109375" style="68" customWidth="1"/>
    <col min="4090" max="4090" width="3.42578125" style="68" customWidth="1"/>
    <col min="4091" max="4091" width="3.140625" style="68" customWidth="1"/>
    <col min="4092" max="4092" width="5" style="68" customWidth="1"/>
    <col min="4093" max="4093" width="1.7109375" style="68" customWidth="1"/>
    <col min="4094" max="4094" width="4.85546875" style="68" customWidth="1"/>
    <col min="4095" max="4095" width="1.28515625" style="68" customWidth="1"/>
    <col min="4096" max="4096" width="5.28515625" style="68" customWidth="1"/>
    <col min="4097" max="4097" width="0.85546875" style="68" customWidth="1"/>
    <col min="4098" max="4098" width="3" style="68" customWidth="1"/>
    <col min="4099" max="4099" width="3.42578125" style="68" customWidth="1"/>
    <col min="4100" max="4100" width="10.85546875" style="68" customWidth="1"/>
    <col min="4101" max="4101" width="14" style="68" customWidth="1"/>
    <col min="4102" max="4102" width="17.140625" style="68" customWidth="1"/>
    <col min="4103" max="4103" width="15.5703125" style="68" customWidth="1"/>
    <col min="4104" max="4104" width="13.28515625" style="68" customWidth="1"/>
    <col min="4105" max="4105" width="12.28515625" style="68" customWidth="1"/>
    <col min="4106" max="4106" width="13.42578125" style="68" customWidth="1"/>
    <col min="4107" max="4107" width="51.140625" style="68" customWidth="1"/>
    <col min="4108" max="4108" width="59" style="68" customWidth="1"/>
    <col min="4109" max="4109" width="60.85546875" style="68" customWidth="1"/>
    <col min="4110" max="4110" width="42.42578125" style="68" customWidth="1"/>
    <col min="4111" max="4111" width="15.42578125" style="68" customWidth="1"/>
    <col min="4112" max="4112" width="19" style="68" customWidth="1"/>
    <col min="4113" max="4329" width="9.140625" style="68"/>
    <col min="4330" max="4330" width="2.42578125" style="68" customWidth="1"/>
    <col min="4331" max="4331" width="40.28515625" style="68" customWidth="1"/>
    <col min="4332" max="4332" width="7.5703125" style="68" customWidth="1"/>
    <col min="4333" max="4333" width="4.28515625" style="68" customWidth="1"/>
    <col min="4334" max="4334" width="3" style="68" customWidth="1"/>
    <col min="4335" max="4335" width="5.140625" style="68" customWidth="1"/>
    <col min="4336" max="4336" width="1.140625" style="68" customWidth="1"/>
    <col min="4337" max="4337" width="3.42578125" style="68" customWidth="1"/>
    <col min="4338" max="4338" width="3" style="68" customWidth="1"/>
    <col min="4339" max="4339" width="4" style="68" customWidth="1"/>
    <col min="4340" max="4340" width="3.140625" style="68" customWidth="1"/>
    <col min="4341" max="4341" width="6.140625" style="68" customWidth="1"/>
    <col min="4342" max="4342" width="4.28515625" style="68" customWidth="1"/>
    <col min="4343" max="4343" width="1.7109375" style="68" customWidth="1"/>
    <col min="4344" max="4344" width="3.42578125" style="68" customWidth="1"/>
    <col min="4345" max="4345" width="2.7109375" style="68" customWidth="1"/>
    <col min="4346" max="4346" width="3.42578125" style="68" customWidth="1"/>
    <col min="4347" max="4347" width="3.140625" style="68" customWidth="1"/>
    <col min="4348" max="4348" width="5" style="68" customWidth="1"/>
    <col min="4349" max="4349" width="1.7109375" style="68" customWidth="1"/>
    <col min="4350" max="4350" width="4.85546875" style="68" customWidth="1"/>
    <col min="4351" max="4351" width="1.28515625" style="68" customWidth="1"/>
    <col min="4352" max="4352" width="5.28515625" style="68" customWidth="1"/>
    <col min="4353" max="4353" width="0.85546875" style="68" customWidth="1"/>
    <col min="4354" max="4354" width="3" style="68" customWidth="1"/>
    <col min="4355" max="4355" width="3.42578125" style="68" customWidth="1"/>
    <col min="4356" max="4356" width="10.85546875" style="68" customWidth="1"/>
    <col min="4357" max="4357" width="14" style="68" customWidth="1"/>
    <col min="4358" max="4358" width="17.140625" style="68" customWidth="1"/>
    <col min="4359" max="4359" width="15.5703125" style="68" customWidth="1"/>
    <col min="4360" max="4360" width="13.28515625" style="68" customWidth="1"/>
    <col min="4361" max="4361" width="12.28515625" style="68" customWidth="1"/>
    <col min="4362" max="4362" width="13.42578125" style="68" customWidth="1"/>
    <col min="4363" max="4363" width="51.140625" style="68" customWidth="1"/>
    <col min="4364" max="4364" width="59" style="68" customWidth="1"/>
    <col min="4365" max="4365" width="60.85546875" style="68" customWidth="1"/>
    <col min="4366" max="4366" width="42.42578125" style="68" customWidth="1"/>
    <col min="4367" max="4367" width="15.42578125" style="68" customWidth="1"/>
    <col min="4368" max="4368" width="19" style="68" customWidth="1"/>
    <col min="4369" max="4585" width="9.140625" style="68"/>
    <col min="4586" max="4586" width="2.42578125" style="68" customWidth="1"/>
    <col min="4587" max="4587" width="40.28515625" style="68" customWidth="1"/>
    <col min="4588" max="4588" width="7.5703125" style="68" customWidth="1"/>
    <col min="4589" max="4589" width="4.28515625" style="68" customWidth="1"/>
    <col min="4590" max="4590" width="3" style="68" customWidth="1"/>
    <col min="4591" max="4591" width="5.140625" style="68" customWidth="1"/>
    <col min="4592" max="4592" width="1.140625" style="68" customWidth="1"/>
    <col min="4593" max="4593" width="3.42578125" style="68" customWidth="1"/>
    <col min="4594" max="4594" width="3" style="68" customWidth="1"/>
    <col min="4595" max="4595" width="4" style="68" customWidth="1"/>
    <col min="4596" max="4596" width="3.140625" style="68" customWidth="1"/>
    <col min="4597" max="4597" width="6.140625" style="68" customWidth="1"/>
    <col min="4598" max="4598" width="4.28515625" style="68" customWidth="1"/>
    <col min="4599" max="4599" width="1.7109375" style="68" customWidth="1"/>
    <col min="4600" max="4600" width="3.42578125" style="68" customWidth="1"/>
    <col min="4601" max="4601" width="2.7109375" style="68" customWidth="1"/>
    <col min="4602" max="4602" width="3.42578125" style="68" customWidth="1"/>
    <col min="4603" max="4603" width="3.140625" style="68" customWidth="1"/>
    <col min="4604" max="4604" width="5" style="68" customWidth="1"/>
    <col min="4605" max="4605" width="1.7109375" style="68" customWidth="1"/>
    <col min="4606" max="4606" width="4.85546875" style="68" customWidth="1"/>
    <col min="4607" max="4607" width="1.28515625" style="68" customWidth="1"/>
    <col min="4608" max="4608" width="5.28515625" style="68" customWidth="1"/>
    <col min="4609" max="4609" width="0.85546875" style="68" customWidth="1"/>
    <col min="4610" max="4610" width="3" style="68" customWidth="1"/>
    <col min="4611" max="4611" width="3.42578125" style="68" customWidth="1"/>
    <col min="4612" max="4612" width="10.85546875" style="68" customWidth="1"/>
    <col min="4613" max="4613" width="14" style="68" customWidth="1"/>
    <col min="4614" max="4614" width="17.140625" style="68" customWidth="1"/>
    <col min="4615" max="4615" width="15.5703125" style="68" customWidth="1"/>
    <col min="4616" max="4616" width="13.28515625" style="68" customWidth="1"/>
    <col min="4617" max="4617" width="12.28515625" style="68" customWidth="1"/>
    <col min="4618" max="4618" width="13.42578125" style="68" customWidth="1"/>
    <col min="4619" max="4619" width="51.140625" style="68" customWidth="1"/>
    <col min="4620" max="4620" width="59" style="68" customWidth="1"/>
    <col min="4621" max="4621" width="60.85546875" style="68" customWidth="1"/>
    <col min="4622" max="4622" width="42.42578125" style="68" customWidth="1"/>
    <col min="4623" max="4623" width="15.42578125" style="68" customWidth="1"/>
    <col min="4624" max="4624" width="19" style="68" customWidth="1"/>
    <col min="4625" max="4841" width="9.140625" style="68"/>
    <col min="4842" max="4842" width="2.42578125" style="68" customWidth="1"/>
    <col min="4843" max="4843" width="40.28515625" style="68" customWidth="1"/>
    <col min="4844" max="4844" width="7.5703125" style="68" customWidth="1"/>
    <col min="4845" max="4845" width="4.28515625" style="68" customWidth="1"/>
    <col min="4846" max="4846" width="3" style="68" customWidth="1"/>
    <col min="4847" max="4847" width="5.140625" style="68" customWidth="1"/>
    <col min="4848" max="4848" width="1.140625" style="68" customWidth="1"/>
    <col min="4849" max="4849" width="3.42578125" style="68" customWidth="1"/>
    <col min="4850" max="4850" width="3" style="68" customWidth="1"/>
    <col min="4851" max="4851" width="4" style="68" customWidth="1"/>
    <col min="4852" max="4852" width="3.140625" style="68" customWidth="1"/>
    <col min="4853" max="4853" width="6.140625" style="68" customWidth="1"/>
    <col min="4854" max="4854" width="4.28515625" style="68" customWidth="1"/>
    <col min="4855" max="4855" width="1.7109375" style="68" customWidth="1"/>
    <col min="4856" max="4856" width="3.42578125" style="68" customWidth="1"/>
    <col min="4857" max="4857" width="2.7109375" style="68" customWidth="1"/>
    <col min="4858" max="4858" width="3.42578125" style="68" customWidth="1"/>
    <col min="4859" max="4859" width="3.140625" style="68" customWidth="1"/>
    <col min="4860" max="4860" width="5" style="68" customWidth="1"/>
    <col min="4861" max="4861" width="1.7109375" style="68" customWidth="1"/>
    <col min="4862" max="4862" width="4.85546875" style="68" customWidth="1"/>
    <col min="4863" max="4863" width="1.28515625" style="68" customWidth="1"/>
    <col min="4864" max="4864" width="5.28515625" style="68" customWidth="1"/>
    <col min="4865" max="4865" width="0.85546875" style="68" customWidth="1"/>
    <col min="4866" max="4866" width="3" style="68" customWidth="1"/>
    <col min="4867" max="4867" width="3.42578125" style="68" customWidth="1"/>
    <col min="4868" max="4868" width="10.85546875" style="68" customWidth="1"/>
    <col min="4869" max="4869" width="14" style="68" customWidth="1"/>
    <col min="4870" max="4870" width="17.140625" style="68" customWidth="1"/>
    <col min="4871" max="4871" width="15.5703125" style="68" customWidth="1"/>
    <col min="4872" max="4872" width="13.28515625" style="68" customWidth="1"/>
    <col min="4873" max="4873" width="12.28515625" style="68" customWidth="1"/>
    <col min="4874" max="4874" width="13.42578125" style="68" customWidth="1"/>
    <col min="4875" max="4875" width="51.140625" style="68" customWidth="1"/>
    <col min="4876" max="4876" width="59" style="68" customWidth="1"/>
    <col min="4877" max="4877" width="60.85546875" style="68" customWidth="1"/>
    <col min="4878" max="4878" width="42.42578125" style="68" customWidth="1"/>
    <col min="4879" max="4879" width="15.42578125" style="68" customWidth="1"/>
    <col min="4880" max="4880" width="19" style="68" customWidth="1"/>
    <col min="4881" max="5097" width="9.140625" style="68"/>
    <col min="5098" max="5098" width="2.42578125" style="68" customWidth="1"/>
    <col min="5099" max="5099" width="40.28515625" style="68" customWidth="1"/>
    <col min="5100" max="5100" width="7.5703125" style="68" customWidth="1"/>
    <col min="5101" max="5101" width="4.28515625" style="68" customWidth="1"/>
    <col min="5102" max="5102" width="3" style="68" customWidth="1"/>
    <col min="5103" max="5103" width="5.140625" style="68" customWidth="1"/>
    <col min="5104" max="5104" width="1.140625" style="68" customWidth="1"/>
    <col min="5105" max="5105" width="3.42578125" style="68" customWidth="1"/>
    <col min="5106" max="5106" width="3" style="68" customWidth="1"/>
    <col min="5107" max="5107" width="4" style="68" customWidth="1"/>
    <col min="5108" max="5108" width="3.140625" style="68" customWidth="1"/>
    <col min="5109" max="5109" width="6.140625" style="68" customWidth="1"/>
    <col min="5110" max="5110" width="4.28515625" style="68" customWidth="1"/>
    <col min="5111" max="5111" width="1.7109375" style="68" customWidth="1"/>
    <col min="5112" max="5112" width="3.42578125" style="68" customWidth="1"/>
    <col min="5113" max="5113" width="2.7109375" style="68" customWidth="1"/>
    <col min="5114" max="5114" width="3.42578125" style="68" customWidth="1"/>
    <col min="5115" max="5115" width="3.140625" style="68" customWidth="1"/>
    <col min="5116" max="5116" width="5" style="68" customWidth="1"/>
    <col min="5117" max="5117" width="1.7109375" style="68" customWidth="1"/>
    <col min="5118" max="5118" width="4.85546875" style="68" customWidth="1"/>
    <col min="5119" max="5119" width="1.28515625" style="68" customWidth="1"/>
    <col min="5120" max="5120" width="5.28515625" style="68" customWidth="1"/>
    <col min="5121" max="5121" width="0.85546875" style="68" customWidth="1"/>
    <col min="5122" max="5122" width="3" style="68" customWidth="1"/>
    <col min="5123" max="5123" width="3.42578125" style="68" customWidth="1"/>
    <col min="5124" max="5124" width="10.85546875" style="68" customWidth="1"/>
    <col min="5125" max="5125" width="14" style="68" customWidth="1"/>
    <col min="5126" max="5126" width="17.140625" style="68" customWidth="1"/>
    <col min="5127" max="5127" width="15.5703125" style="68" customWidth="1"/>
    <col min="5128" max="5128" width="13.28515625" style="68" customWidth="1"/>
    <col min="5129" max="5129" width="12.28515625" style="68" customWidth="1"/>
    <col min="5130" max="5130" width="13.42578125" style="68" customWidth="1"/>
    <col min="5131" max="5131" width="51.140625" style="68" customWidth="1"/>
    <col min="5132" max="5132" width="59" style="68" customWidth="1"/>
    <col min="5133" max="5133" width="60.85546875" style="68" customWidth="1"/>
    <col min="5134" max="5134" width="42.42578125" style="68" customWidth="1"/>
    <col min="5135" max="5135" width="15.42578125" style="68" customWidth="1"/>
    <col min="5136" max="5136" width="19" style="68" customWidth="1"/>
    <col min="5137" max="5353" width="9.140625" style="68"/>
    <col min="5354" max="5354" width="2.42578125" style="68" customWidth="1"/>
    <col min="5355" max="5355" width="40.28515625" style="68" customWidth="1"/>
    <col min="5356" max="5356" width="7.5703125" style="68" customWidth="1"/>
    <col min="5357" max="5357" width="4.28515625" style="68" customWidth="1"/>
    <col min="5358" max="5358" width="3" style="68" customWidth="1"/>
    <col min="5359" max="5359" width="5.140625" style="68" customWidth="1"/>
    <col min="5360" max="5360" width="1.140625" style="68" customWidth="1"/>
    <col min="5361" max="5361" width="3.42578125" style="68" customWidth="1"/>
    <col min="5362" max="5362" width="3" style="68" customWidth="1"/>
    <col min="5363" max="5363" width="4" style="68" customWidth="1"/>
    <col min="5364" max="5364" width="3.140625" style="68" customWidth="1"/>
    <col min="5365" max="5365" width="6.140625" style="68" customWidth="1"/>
    <col min="5366" max="5366" width="4.28515625" style="68" customWidth="1"/>
    <col min="5367" max="5367" width="1.7109375" style="68" customWidth="1"/>
    <col min="5368" max="5368" width="3.42578125" style="68" customWidth="1"/>
    <col min="5369" max="5369" width="2.7109375" style="68" customWidth="1"/>
    <col min="5370" max="5370" width="3.42578125" style="68" customWidth="1"/>
    <col min="5371" max="5371" width="3.140625" style="68" customWidth="1"/>
    <col min="5372" max="5372" width="5" style="68" customWidth="1"/>
    <col min="5373" max="5373" width="1.7109375" style="68" customWidth="1"/>
    <col min="5374" max="5374" width="4.85546875" style="68" customWidth="1"/>
    <col min="5375" max="5375" width="1.28515625" style="68" customWidth="1"/>
    <col min="5376" max="5376" width="5.28515625" style="68" customWidth="1"/>
    <col min="5377" max="5377" width="0.85546875" style="68" customWidth="1"/>
    <col min="5378" max="5378" width="3" style="68" customWidth="1"/>
    <col min="5379" max="5379" width="3.42578125" style="68" customWidth="1"/>
    <col min="5380" max="5380" width="10.85546875" style="68" customWidth="1"/>
    <col min="5381" max="5381" width="14" style="68" customWidth="1"/>
    <col min="5382" max="5382" width="17.140625" style="68" customWidth="1"/>
    <col min="5383" max="5383" width="15.5703125" style="68" customWidth="1"/>
    <col min="5384" max="5384" width="13.28515625" style="68" customWidth="1"/>
    <col min="5385" max="5385" width="12.28515625" style="68" customWidth="1"/>
    <col min="5386" max="5386" width="13.42578125" style="68" customWidth="1"/>
    <col min="5387" max="5387" width="51.140625" style="68" customWidth="1"/>
    <col min="5388" max="5388" width="59" style="68" customWidth="1"/>
    <col min="5389" max="5389" width="60.85546875" style="68" customWidth="1"/>
    <col min="5390" max="5390" width="42.42578125" style="68" customWidth="1"/>
    <col min="5391" max="5391" width="15.42578125" style="68" customWidth="1"/>
    <col min="5392" max="5392" width="19" style="68" customWidth="1"/>
    <col min="5393" max="5609" width="9.140625" style="68"/>
    <col min="5610" max="5610" width="2.42578125" style="68" customWidth="1"/>
    <col min="5611" max="5611" width="40.28515625" style="68" customWidth="1"/>
    <col min="5612" max="5612" width="7.5703125" style="68" customWidth="1"/>
    <col min="5613" max="5613" width="4.28515625" style="68" customWidth="1"/>
    <col min="5614" max="5614" width="3" style="68" customWidth="1"/>
    <col min="5615" max="5615" width="5.140625" style="68" customWidth="1"/>
    <col min="5616" max="5616" width="1.140625" style="68" customWidth="1"/>
    <col min="5617" max="5617" width="3.42578125" style="68" customWidth="1"/>
    <col min="5618" max="5618" width="3" style="68" customWidth="1"/>
    <col min="5619" max="5619" width="4" style="68" customWidth="1"/>
    <col min="5620" max="5620" width="3.140625" style="68" customWidth="1"/>
    <col min="5621" max="5621" width="6.140625" style="68" customWidth="1"/>
    <col min="5622" max="5622" width="4.28515625" style="68" customWidth="1"/>
    <col min="5623" max="5623" width="1.7109375" style="68" customWidth="1"/>
    <col min="5624" max="5624" width="3.42578125" style="68" customWidth="1"/>
    <col min="5625" max="5625" width="2.7109375" style="68" customWidth="1"/>
    <col min="5626" max="5626" width="3.42578125" style="68" customWidth="1"/>
    <col min="5627" max="5627" width="3.140625" style="68" customWidth="1"/>
    <col min="5628" max="5628" width="5" style="68" customWidth="1"/>
    <col min="5629" max="5629" width="1.7109375" style="68" customWidth="1"/>
    <col min="5630" max="5630" width="4.85546875" style="68" customWidth="1"/>
    <col min="5631" max="5631" width="1.28515625" style="68" customWidth="1"/>
    <col min="5632" max="5632" width="5.28515625" style="68" customWidth="1"/>
    <col min="5633" max="5633" width="0.85546875" style="68" customWidth="1"/>
    <col min="5634" max="5634" width="3" style="68" customWidth="1"/>
    <col min="5635" max="5635" width="3.42578125" style="68" customWidth="1"/>
    <col min="5636" max="5636" width="10.85546875" style="68" customWidth="1"/>
    <col min="5637" max="5637" width="14" style="68" customWidth="1"/>
    <col min="5638" max="5638" width="17.140625" style="68" customWidth="1"/>
    <col min="5639" max="5639" width="15.5703125" style="68" customWidth="1"/>
    <col min="5640" max="5640" width="13.28515625" style="68" customWidth="1"/>
    <col min="5641" max="5641" width="12.28515625" style="68" customWidth="1"/>
    <col min="5642" max="5642" width="13.42578125" style="68" customWidth="1"/>
    <col min="5643" max="5643" width="51.140625" style="68" customWidth="1"/>
    <col min="5644" max="5644" width="59" style="68" customWidth="1"/>
    <col min="5645" max="5645" width="60.85546875" style="68" customWidth="1"/>
    <col min="5646" max="5646" width="42.42578125" style="68" customWidth="1"/>
    <col min="5647" max="5647" width="15.42578125" style="68" customWidth="1"/>
    <col min="5648" max="5648" width="19" style="68" customWidth="1"/>
    <col min="5649" max="5865" width="9.140625" style="68"/>
    <col min="5866" max="5866" width="2.42578125" style="68" customWidth="1"/>
    <col min="5867" max="5867" width="40.28515625" style="68" customWidth="1"/>
    <col min="5868" max="5868" width="7.5703125" style="68" customWidth="1"/>
    <col min="5869" max="5869" width="4.28515625" style="68" customWidth="1"/>
    <col min="5870" max="5870" width="3" style="68" customWidth="1"/>
    <col min="5871" max="5871" width="5.140625" style="68" customWidth="1"/>
    <col min="5872" max="5872" width="1.140625" style="68" customWidth="1"/>
    <col min="5873" max="5873" width="3.42578125" style="68" customWidth="1"/>
    <col min="5874" max="5874" width="3" style="68" customWidth="1"/>
    <col min="5875" max="5875" width="4" style="68" customWidth="1"/>
    <col min="5876" max="5876" width="3.140625" style="68" customWidth="1"/>
    <col min="5877" max="5877" width="6.140625" style="68" customWidth="1"/>
    <col min="5878" max="5878" width="4.28515625" style="68" customWidth="1"/>
    <col min="5879" max="5879" width="1.7109375" style="68" customWidth="1"/>
    <col min="5880" max="5880" width="3.42578125" style="68" customWidth="1"/>
    <col min="5881" max="5881" width="2.7109375" style="68" customWidth="1"/>
    <col min="5882" max="5882" width="3.42578125" style="68" customWidth="1"/>
    <col min="5883" max="5883" width="3.140625" style="68" customWidth="1"/>
    <col min="5884" max="5884" width="5" style="68" customWidth="1"/>
    <col min="5885" max="5885" width="1.7109375" style="68" customWidth="1"/>
    <col min="5886" max="5886" width="4.85546875" style="68" customWidth="1"/>
    <col min="5887" max="5887" width="1.28515625" style="68" customWidth="1"/>
    <col min="5888" max="5888" width="5.28515625" style="68" customWidth="1"/>
    <col min="5889" max="5889" width="0.85546875" style="68" customWidth="1"/>
    <col min="5890" max="5890" width="3" style="68" customWidth="1"/>
    <col min="5891" max="5891" width="3.42578125" style="68" customWidth="1"/>
    <col min="5892" max="5892" width="10.85546875" style="68" customWidth="1"/>
    <col min="5893" max="5893" width="14" style="68" customWidth="1"/>
    <col min="5894" max="5894" width="17.140625" style="68" customWidth="1"/>
    <col min="5895" max="5895" width="15.5703125" style="68" customWidth="1"/>
    <col min="5896" max="5896" width="13.28515625" style="68" customWidth="1"/>
    <col min="5897" max="5897" width="12.28515625" style="68" customWidth="1"/>
    <col min="5898" max="5898" width="13.42578125" style="68" customWidth="1"/>
    <col min="5899" max="5899" width="51.140625" style="68" customWidth="1"/>
    <col min="5900" max="5900" width="59" style="68" customWidth="1"/>
    <col min="5901" max="5901" width="60.85546875" style="68" customWidth="1"/>
    <col min="5902" max="5902" width="42.42578125" style="68" customWidth="1"/>
    <col min="5903" max="5903" width="15.42578125" style="68" customWidth="1"/>
    <col min="5904" max="5904" width="19" style="68" customWidth="1"/>
    <col min="5905" max="6121" width="9.140625" style="68"/>
    <col min="6122" max="6122" width="2.42578125" style="68" customWidth="1"/>
    <col min="6123" max="6123" width="40.28515625" style="68" customWidth="1"/>
    <col min="6124" max="6124" width="7.5703125" style="68" customWidth="1"/>
    <col min="6125" max="6125" width="4.28515625" style="68" customWidth="1"/>
    <col min="6126" max="6126" width="3" style="68" customWidth="1"/>
    <col min="6127" max="6127" width="5.140625" style="68" customWidth="1"/>
    <col min="6128" max="6128" width="1.140625" style="68" customWidth="1"/>
    <col min="6129" max="6129" width="3.42578125" style="68" customWidth="1"/>
    <col min="6130" max="6130" width="3" style="68" customWidth="1"/>
    <col min="6131" max="6131" width="4" style="68" customWidth="1"/>
    <col min="6132" max="6132" width="3.140625" style="68" customWidth="1"/>
    <col min="6133" max="6133" width="6.140625" style="68" customWidth="1"/>
    <col min="6134" max="6134" width="4.28515625" style="68" customWidth="1"/>
    <col min="6135" max="6135" width="1.7109375" style="68" customWidth="1"/>
    <col min="6136" max="6136" width="3.42578125" style="68" customWidth="1"/>
    <col min="6137" max="6137" width="2.7109375" style="68" customWidth="1"/>
    <col min="6138" max="6138" width="3.42578125" style="68" customWidth="1"/>
    <col min="6139" max="6139" width="3.140625" style="68" customWidth="1"/>
    <col min="6140" max="6140" width="5" style="68" customWidth="1"/>
    <col min="6141" max="6141" width="1.7109375" style="68" customWidth="1"/>
    <col min="6142" max="6142" width="4.85546875" style="68" customWidth="1"/>
    <col min="6143" max="6143" width="1.28515625" style="68" customWidth="1"/>
    <col min="6144" max="6144" width="5.28515625" style="68" customWidth="1"/>
    <col min="6145" max="6145" width="0.85546875" style="68" customWidth="1"/>
    <col min="6146" max="6146" width="3" style="68" customWidth="1"/>
    <col min="6147" max="6147" width="3.42578125" style="68" customWidth="1"/>
    <col min="6148" max="6148" width="10.85546875" style="68" customWidth="1"/>
    <col min="6149" max="6149" width="14" style="68" customWidth="1"/>
    <col min="6150" max="6150" width="17.140625" style="68" customWidth="1"/>
    <col min="6151" max="6151" width="15.5703125" style="68" customWidth="1"/>
    <col min="6152" max="6152" width="13.28515625" style="68" customWidth="1"/>
    <col min="6153" max="6153" width="12.28515625" style="68" customWidth="1"/>
    <col min="6154" max="6154" width="13.42578125" style="68" customWidth="1"/>
    <col min="6155" max="6155" width="51.140625" style="68" customWidth="1"/>
    <col min="6156" max="6156" width="59" style="68" customWidth="1"/>
    <col min="6157" max="6157" width="60.85546875" style="68" customWidth="1"/>
    <col min="6158" max="6158" width="42.42578125" style="68" customWidth="1"/>
    <col min="6159" max="6159" width="15.42578125" style="68" customWidth="1"/>
    <col min="6160" max="6160" width="19" style="68" customWidth="1"/>
    <col min="6161" max="6377" width="9.140625" style="68"/>
    <col min="6378" max="6378" width="2.42578125" style="68" customWidth="1"/>
    <col min="6379" max="6379" width="40.28515625" style="68" customWidth="1"/>
    <col min="6380" max="6380" width="7.5703125" style="68" customWidth="1"/>
    <col min="6381" max="6381" width="4.28515625" style="68" customWidth="1"/>
    <col min="6382" max="6382" width="3" style="68" customWidth="1"/>
    <col min="6383" max="6383" width="5.140625" style="68" customWidth="1"/>
    <col min="6384" max="6384" width="1.140625" style="68" customWidth="1"/>
    <col min="6385" max="6385" width="3.42578125" style="68" customWidth="1"/>
    <col min="6386" max="6386" width="3" style="68" customWidth="1"/>
    <col min="6387" max="6387" width="4" style="68" customWidth="1"/>
    <col min="6388" max="6388" width="3.140625" style="68" customWidth="1"/>
    <col min="6389" max="6389" width="6.140625" style="68" customWidth="1"/>
    <col min="6390" max="6390" width="4.28515625" style="68" customWidth="1"/>
    <col min="6391" max="6391" width="1.7109375" style="68" customWidth="1"/>
    <col min="6392" max="6392" width="3.42578125" style="68" customWidth="1"/>
    <col min="6393" max="6393" width="2.7109375" style="68" customWidth="1"/>
    <col min="6394" max="6394" width="3.42578125" style="68" customWidth="1"/>
    <col min="6395" max="6395" width="3.140625" style="68" customWidth="1"/>
    <col min="6396" max="6396" width="5" style="68" customWidth="1"/>
    <col min="6397" max="6397" width="1.7109375" style="68" customWidth="1"/>
    <col min="6398" max="6398" width="4.85546875" style="68" customWidth="1"/>
    <col min="6399" max="6399" width="1.28515625" style="68" customWidth="1"/>
    <col min="6400" max="6400" width="5.28515625" style="68" customWidth="1"/>
    <col min="6401" max="6401" width="0.85546875" style="68" customWidth="1"/>
    <col min="6402" max="6402" width="3" style="68" customWidth="1"/>
    <col min="6403" max="6403" width="3.42578125" style="68" customWidth="1"/>
    <col min="6404" max="6404" width="10.85546875" style="68" customWidth="1"/>
    <col min="6405" max="6405" width="14" style="68" customWidth="1"/>
    <col min="6406" max="6406" width="17.140625" style="68" customWidth="1"/>
    <col min="6407" max="6407" width="15.5703125" style="68" customWidth="1"/>
    <col min="6408" max="6408" width="13.28515625" style="68" customWidth="1"/>
    <col min="6409" max="6409" width="12.28515625" style="68" customWidth="1"/>
    <col min="6410" max="6410" width="13.42578125" style="68" customWidth="1"/>
    <col min="6411" max="6411" width="51.140625" style="68" customWidth="1"/>
    <col min="6412" max="6412" width="59" style="68" customWidth="1"/>
    <col min="6413" max="6413" width="60.85546875" style="68" customWidth="1"/>
    <col min="6414" max="6414" width="42.42578125" style="68" customWidth="1"/>
    <col min="6415" max="6415" width="15.42578125" style="68" customWidth="1"/>
    <col min="6416" max="6416" width="19" style="68" customWidth="1"/>
    <col min="6417" max="6633" width="9.140625" style="68"/>
    <col min="6634" max="6634" width="2.42578125" style="68" customWidth="1"/>
    <col min="6635" max="6635" width="40.28515625" style="68" customWidth="1"/>
    <col min="6636" max="6636" width="7.5703125" style="68" customWidth="1"/>
    <col min="6637" max="6637" width="4.28515625" style="68" customWidth="1"/>
    <col min="6638" max="6638" width="3" style="68" customWidth="1"/>
    <col min="6639" max="6639" width="5.140625" style="68" customWidth="1"/>
    <col min="6640" max="6640" width="1.140625" style="68" customWidth="1"/>
    <col min="6641" max="6641" width="3.42578125" style="68" customWidth="1"/>
    <col min="6642" max="6642" width="3" style="68" customWidth="1"/>
    <col min="6643" max="6643" width="4" style="68" customWidth="1"/>
    <col min="6644" max="6644" width="3.140625" style="68" customWidth="1"/>
    <col min="6645" max="6645" width="6.140625" style="68" customWidth="1"/>
    <col min="6646" max="6646" width="4.28515625" style="68" customWidth="1"/>
    <col min="6647" max="6647" width="1.7109375" style="68" customWidth="1"/>
    <col min="6648" max="6648" width="3.42578125" style="68" customWidth="1"/>
    <col min="6649" max="6649" width="2.7109375" style="68" customWidth="1"/>
    <col min="6650" max="6650" width="3.42578125" style="68" customWidth="1"/>
    <col min="6651" max="6651" width="3.140625" style="68" customWidth="1"/>
    <col min="6652" max="6652" width="5" style="68" customWidth="1"/>
    <col min="6653" max="6653" width="1.7109375" style="68" customWidth="1"/>
    <col min="6654" max="6654" width="4.85546875" style="68" customWidth="1"/>
    <col min="6655" max="6655" width="1.28515625" style="68" customWidth="1"/>
    <col min="6656" max="6656" width="5.28515625" style="68" customWidth="1"/>
    <col min="6657" max="6657" width="0.85546875" style="68" customWidth="1"/>
    <col min="6658" max="6658" width="3" style="68" customWidth="1"/>
    <col min="6659" max="6659" width="3.42578125" style="68" customWidth="1"/>
    <col min="6660" max="6660" width="10.85546875" style="68" customWidth="1"/>
    <col min="6661" max="6661" width="14" style="68" customWidth="1"/>
    <col min="6662" max="6662" width="17.140625" style="68" customWidth="1"/>
    <col min="6663" max="6663" width="15.5703125" style="68" customWidth="1"/>
    <col min="6664" max="6664" width="13.28515625" style="68" customWidth="1"/>
    <col min="6665" max="6665" width="12.28515625" style="68" customWidth="1"/>
    <col min="6666" max="6666" width="13.42578125" style="68" customWidth="1"/>
    <col min="6667" max="6667" width="51.140625" style="68" customWidth="1"/>
    <col min="6668" max="6668" width="59" style="68" customWidth="1"/>
    <col min="6669" max="6669" width="60.85546875" style="68" customWidth="1"/>
    <col min="6670" max="6670" width="42.42578125" style="68" customWidth="1"/>
    <col min="6671" max="6671" width="15.42578125" style="68" customWidth="1"/>
    <col min="6672" max="6672" width="19" style="68" customWidth="1"/>
    <col min="6673" max="6889" width="9.140625" style="68"/>
    <col min="6890" max="6890" width="2.42578125" style="68" customWidth="1"/>
    <col min="6891" max="6891" width="40.28515625" style="68" customWidth="1"/>
    <col min="6892" max="6892" width="7.5703125" style="68" customWidth="1"/>
    <col min="6893" max="6893" width="4.28515625" style="68" customWidth="1"/>
    <col min="6894" max="6894" width="3" style="68" customWidth="1"/>
    <col min="6895" max="6895" width="5.140625" style="68" customWidth="1"/>
    <col min="6896" max="6896" width="1.140625" style="68" customWidth="1"/>
    <col min="6897" max="6897" width="3.42578125" style="68" customWidth="1"/>
    <col min="6898" max="6898" width="3" style="68" customWidth="1"/>
    <col min="6899" max="6899" width="4" style="68" customWidth="1"/>
    <col min="6900" max="6900" width="3.140625" style="68" customWidth="1"/>
    <col min="6901" max="6901" width="6.140625" style="68" customWidth="1"/>
    <col min="6902" max="6902" width="4.28515625" style="68" customWidth="1"/>
    <col min="6903" max="6903" width="1.7109375" style="68" customWidth="1"/>
    <col min="6904" max="6904" width="3.42578125" style="68" customWidth="1"/>
    <col min="6905" max="6905" width="2.7109375" style="68" customWidth="1"/>
    <col min="6906" max="6906" width="3.42578125" style="68" customWidth="1"/>
    <col min="6907" max="6907" width="3.140625" style="68" customWidth="1"/>
    <col min="6908" max="6908" width="5" style="68" customWidth="1"/>
    <col min="6909" max="6909" width="1.7109375" style="68" customWidth="1"/>
    <col min="6910" max="6910" width="4.85546875" style="68" customWidth="1"/>
    <col min="6911" max="6911" width="1.28515625" style="68" customWidth="1"/>
    <col min="6912" max="6912" width="5.28515625" style="68" customWidth="1"/>
    <col min="6913" max="6913" width="0.85546875" style="68" customWidth="1"/>
    <col min="6914" max="6914" width="3" style="68" customWidth="1"/>
    <col min="6915" max="6915" width="3.42578125" style="68" customWidth="1"/>
    <col min="6916" max="6916" width="10.85546875" style="68" customWidth="1"/>
    <col min="6917" max="6917" width="14" style="68" customWidth="1"/>
    <col min="6918" max="6918" width="17.140625" style="68" customWidth="1"/>
    <col min="6919" max="6919" width="15.5703125" style="68" customWidth="1"/>
    <col min="6920" max="6920" width="13.28515625" style="68" customWidth="1"/>
    <col min="6921" max="6921" width="12.28515625" style="68" customWidth="1"/>
    <col min="6922" max="6922" width="13.42578125" style="68" customWidth="1"/>
    <col min="6923" max="6923" width="51.140625" style="68" customWidth="1"/>
    <col min="6924" max="6924" width="59" style="68" customWidth="1"/>
    <col min="6925" max="6925" width="60.85546875" style="68" customWidth="1"/>
    <col min="6926" max="6926" width="42.42578125" style="68" customWidth="1"/>
    <col min="6927" max="6927" width="15.42578125" style="68" customWidth="1"/>
    <col min="6928" max="6928" width="19" style="68" customWidth="1"/>
    <col min="6929" max="7145" width="9.140625" style="68"/>
    <col min="7146" max="7146" width="2.42578125" style="68" customWidth="1"/>
    <col min="7147" max="7147" width="40.28515625" style="68" customWidth="1"/>
    <col min="7148" max="7148" width="7.5703125" style="68" customWidth="1"/>
    <col min="7149" max="7149" width="4.28515625" style="68" customWidth="1"/>
    <col min="7150" max="7150" width="3" style="68" customWidth="1"/>
    <col min="7151" max="7151" width="5.140625" style="68" customWidth="1"/>
    <col min="7152" max="7152" width="1.140625" style="68" customWidth="1"/>
    <col min="7153" max="7153" width="3.42578125" style="68" customWidth="1"/>
    <col min="7154" max="7154" width="3" style="68" customWidth="1"/>
    <col min="7155" max="7155" width="4" style="68" customWidth="1"/>
    <col min="7156" max="7156" width="3.140625" style="68" customWidth="1"/>
    <col min="7157" max="7157" width="6.140625" style="68" customWidth="1"/>
    <col min="7158" max="7158" width="4.28515625" style="68" customWidth="1"/>
    <col min="7159" max="7159" width="1.7109375" style="68" customWidth="1"/>
    <col min="7160" max="7160" width="3.42578125" style="68" customWidth="1"/>
    <col min="7161" max="7161" width="2.7109375" style="68" customWidth="1"/>
    <col min="7162" max="7162" width="3.42578125" style="68" customWidth="1"/>
    <col min="7163" max="7163" width="3.140625" style="68" customWidth="1"/>
    <col min="7164" max="7164" width="5" style="68" customWidth="1"/>
    <col min="7165" max="7165" width="1.7109375" style="68" customWidth="1"/>
    <col min="7166" max="7166" width="4.85546875" style="68" customWidth="1"/>
    <col min="7167" max="7167" width="1.28515625" style="68" customWidth="1"/>
    <col min="7168" max="7168" width="5.28515625" style="68" customWidth="1"/>
    <col min="7169" max="7169" width="0.85546875" style="68" customWidth="1"/>
    <col min="7170" max="7170" width="3" style="68" customWidth="1"/>
    <col min="7171" max="7171" width="3.42578125" style="68" customWidth="1"/>
    <col min="7172" max="7172" width="10.85546875" style="68" customWidth="1"/>
    <col min="7173" max="7173" width="14" style="68" customWidth="1"/>
    <col min="7174" max="7174" width="17.140625" style="68" customWidth="1"/>
    <col min="7175" max="7175" width="15.5703125" style="68" customWidth="1"/>
    <col min="7176" max="7176" width="13.28515625" style="68" customWidth="1"/>
    <col min="7177" max="7177" width="12.28515625" style="68" customWidth="1"/>
    <col min="7178" max="7178" width="13.42578125" style="68" customWidth="1"/>
    <col min="7179" max="7179" width="51.140625" style="68" customWidth="1"/>
    <col min="7180" max="7180" width="59" style="68" customWidth="1"/>
    <col min="7181" max="7181" width="60.85546875" style="68" customWidth="1"/>
    <col min="7182" max="7182" width="42.42578125" style="68" customWidth="1"/>
    <col min="7183" max="7183" width="15.42578125" style="68" customWidth="1"/>
    <col min="7184" max="7184" width="19" style="68" customWidth="1"/>
    <col min="7185" max="7401" width="9.140625" style="68"/>
    <col min="7402" max="7402" width="2.42578125" style="68" customWidth="1"/>
    <col min="7403" max="7403" width="40.28515625" style="68" customWidth="1"/>
    <col min="7404" max="7404" width="7.5703125" style="68" customWidth="1"/>
    <col min="7405" max="7405" width="4.28515625" style="68" customWidth="1"/>
    <col min="7406" max="7406" width="3" style="68" customWidth="1"/>
    <col min="7407" max="7407" width="5.140625" style="68" customWidth="1"/>
    <col min="7408" max="7408" width="1.140625" style="68" customWidth="1"/>
    <col min="7409" max="7409" width="3.42578125" style="68" customWidth="1"/>
    <col min="7410" max="7410" width="3" style="68" customWidth="1"/>
    <col min="7411" max="7411" width="4" style="68" customWidth="1"/>
    <col min="7412" max="7412" width="3.140625" style="68" customWidth="1"/>
    <col min="7413" max="7413" width="6.140625" style="68" customWidth="1"/>
    <col min="7414" max="7414" width="4.28515625" style="68" customWidth="1"/>
    <col min="7415" max="7415" width="1.7109375" style="68" customWidth="1"/>
    <col min="7416" max="7416" width="3.42578125" style="68" customWidth="1"/>
    <col min="7417" max="7417" width="2.7109375" style="68" customWidth="1"/>
    <col min="7418" max="7418" width="3.42578125" style="68" customWidth="1"/>
    <col min="7419" max="7419" width="3.140625" style="68" customWidth="1"/>
    <col min="7420" max="7420" width="5" style="68" customWidth="1"/>
    <col min="7421" max="7421" width="1.7109375" style="68" customWidth="1"/>
    <col min="7422" max="7422" width="4.85546875" style="68" customWidth="1"/>
    <col min="7423" max="7423" width="1.28515625" style="68" customWidth="1"/>
    <col min="7424" max="7424" width="5.28515625" style="68" customWidth="1"/>
    <col min="7425" max="7425" width="0.85546875" style="68" customWidth="1"/>
    <col min="7426" max="7426" width="3" style="68" customWidth="1"/>
    <col min="7427" max="7427" width="3.42578125" style="68" customWidth="1"/>
    <col min="7428" max="7428" width="10.85546875" style="68" customWidth="1"/>
    <col min="7429" max="7429" width="14" style="68" customWidth="1"/>
    <col min="7430" max="7430" width="17.140625" style="68" customWidth="1"/>
    <col min="7431" max="7431" width="15.5703125" style="68" customWidth="1"/>
    <col min="7432" max="7432" width="13.28515625" style="68" customWidth="1"/>
    <col min="7433" max="7433" width="12.28515625" style="68" customWidth="1"/>
    <col min="7434" max="7434" width="13.42578125" style="68" customWidth="1"/>
    <col min="7435" max="7435" width="51.140625" style="68" customWidth="1"/>
    <col min="7436" max="7436" width="59" style="68" customWidth="1"/>
    <col min="7437" max="7437" width="60.85546875" style="68" customWidth="1"/>
    <col min="7438" max="7438" width="42.42578125" style="68" customWidth="1"/>
    <col min="7439" max="7439" width="15.42578125" style="68" customWidth="1"/>
    <col min="7440" max="7440" width="19" style="68" customWidth="1"/>
    <col min="7441" max="7657" width="9.140625" style="68"/>
    <col min="7658" max="7658" width="2.42578125" style="68" customWidth="1"/>
    <col min="7659" max="7659" width="40.28515625" style="68" customWidth="1"/>
    <col min="7660" max="7660" width="7.5703125" style="68" customWidth="1"/>
    <col min="7661" max="7661" width="4.28515625" style="68" customWidth="1"/>
    <col min="7662" max="7662" width="3" style="68" customWidth="1"/>
    <col min="7663" max="7663" width="5.140625" style="68" customWidth="1"/>
    <col min="7664" max="7664" width="1.140625" style="68" customWidth="1"/>
    <col min="7665" max="7665" width="3.42578125" style="68" customWidth="1"/>
    <col min="7666" max="7666" width="3" style="68" customWidth="1"/>
    <col min="7667" max="7667" width="4" style="68" customWidth="1"/>
    <col min="7668" max="7668" width="3.140625" style="68" customWidth="1"/>
    <col min="7669" max="7669" width="6.140625" style="68" customWidth="1"/>
    <col min="7670" max="7670" width="4.28515625" style="68" customWidth="1"/>
    <col min="7671" max="7671" width="1.7109375" style="68" customWidth="1"/>
    <col min="7672" max="7672" width="3.42578125" style="68" customWidth="1"/>
    <col min="7673" max="7673" width="2.7109375" style="68" customWidth="1"/>
    <col min="7674" max="7674" width="3.42578125" style="68" customWidth="1"/>
    <col min="7675" max="7675" width="3.140625" style="68" customWidth="1"/>
    <col min="7676" max="7676" width="5" style="68" customWidth="1"/>
    <col min="7677" max="7677" width="1.7109375" style="68" customWidth="1"/>
    <col min="7678" max="7678" width="4.85546875" style="68" customWidth="1"/>
    <col min="7679" max="7679" width="1.28515625" style="68" customWidth="1"/>
    <col min="7680" max="7680" width="5.28515625" style="68" customWidth="1"/>
    <col min="7681" max="7681" width="0.85546875" style="68" customWidth="1"/>
    <col min="7682" max="7682" width="3" style="68" customWidth="1"/>
    <col min="7683" max="7683" width="3.42578125" style="68" customWidth="1"/>
    <col min="7684" max="7684" width="10.85546875" style="68" customWidth="1"/>
    <col min="7685" max="7685" width="14" style="68" customWidth="1"/>
    <col min="7686" max="7686" width="17.140625" style="68" customWidth="1"/>
    <col min="7687" max="7687" width="15.5703125" style="68" customWidth="1"/>
    <col min="7688" max="7688" width="13.28515625" style="68" customWidth="1"/>
    <col min="7689" max="7689" width="12.28515625" style="68" customWidth="1"/>
    <col min="7690" max="7690" width="13.42578125" style="68" customWidth="1"/>
    <col min="7691" max="7691" width="51.140625" style="68" customWidth="1"/>
    <col min="7692" max="7692" width="59" style="68" customWidth="1"/>
    <col min="7693" max="7693" width="60.85546875" style="68" customWidth="1"/>
    <col min="7694" max="7694" width="42.42578125" style="68" customWidth="1"/>
    <col min="7695" max="7695" width="15.42578125" style="68" customWidth="1"/>
    <col min="7696" max="7696" width="19" style="68" customWidth="1"/>
    <col min="7697" max="7913" width="9.140625" style="68"/>
    <col min="7914" max="7914" width="2.42578125" style="68" customWidth="1"/>
    <col min="7915" max="7915" width="40.28515625" style="68" customWidth="1"/>
    <col min="7916" max="7916" width="7.5703125" style="68" customWidth="1"/>
    <col min="7917" max="7917" width="4.28515625" style="68" customWidth="1"/>
    <col min="7918" max="7918" width="3" style="68" customWidth="1"/>
    <col min="7919" max="7919" width="5.140625" style="68" customWidth="1"/>
    <col min="7920" max="7920" width="1.140625" style="68" customWidth="1"/>
    <col min="7921" max="7921" width="3.42578125" style="68" customWidth="1"/>
    <col min="7922" max="7922" width="3" style="68" customWidth="1"/>
    <col min="7923" max="7923" width="4" style="68" customWidth="1"/>
    <col min="7924" max="7924" width="3.140625" style="68" customWidth="1"/>
    <col min="7925" max="7925" width="6.140625" style="68" customWidth="1"/>
    <col min="7926" max="7926" width="4.28515625" style="68" customWidth="1"/>
    <col min="7927" max="7927" width="1.7109375" style="68" customWidth="1"/>
    <col min="7928" max="7928" width="3.42578125" style="68" customWidth="1"/>
    <col min="7929" max="7929" width="2.7109375" style="68" customWidth="1"/>
    <col min="7930" max="7930" width="3.42578125" style="68" customWidth="1"/>
    <col min="7931" max="7931" width="3.140625" style="68" customWidth="1"/>
    <col min="7932" max="7932" width="5" style="68" customWidth="1"/>
    <col min="7933" max="7933" width="1.7109375" style="68" customWidth="1"/>
    <col min="7934" max="7934" width="4.85546875" style="68" customWidth="1"/>
    <col min="7935" max="7935" width="1.28515625" style="68" customWidth="1"/>
    <col min="7936" max="7936" width="5.28515625" style="68" customWidth="1"/>
    <col min="7937" max="7937" width="0.85546875" style="68" customWidth="1"/>
    <col min="7938" max="7938" width="3" style="68" customWidth="1"/>
    <col min="7939" max="7939" width="3.42578125" style="68" customWidth="1"/>
    <col min="7940" max="7940" width="10.85546875" style="68" customWidth="1"/>
    <col min="7941" max="7941" width="14" style="68" customWidth="1"/>
    <col min="7942" max="7942" width="17.140625" style="68" customWidth="1"/>
    <col min="7943" max="7943" width="15.5703125" style="68" customWidth="1"/>
    <col min="7944" max="7944" width="13.28515625" style="68" customWidth="1"/>
    <col min="7945" max="7945" width="12.28515625" style="68" customWidth="1"/>
    <col min="7946" max="7946" width="13.42578125" style="68" customWidth="1"/>
    <col min="7947" max="7947" width="51.140625" style="68" customWidth="1"/>
    <col min="7948" max="7948" width="59" style="68" customWidth="1"/>
    <col min="7949" max="7949" width="60.85546875" style="68" customWidth="1"/>
    <col min="7950" max="7950" width="42.42578125" style="68" customWidth="1"/>
    <col min="7951" max="7951" width="15.42578125" style="68" customWidth="1"/>
    <col min="7952" max="7952" width="19" style="68" customWidth="1"/>
    <col min="7953" max="8169" width="9.140625" style="68"/>
    <col min="8170" max="8170" width="2.42578125" style="68" customWidth="1"/>
    <col min="8171" max="8171" width="40.28515625" style="68" customWidth="1"/>
    <col min="8172" max="8172" width="7.5703125" style="68" customWidth="1"/>
    <col min="8173" max="8173" width="4.28515625" style="68" customWidth="1"/>
    <col min="8174" max="8174" width="3" style="68" customWidth="1"/>
    <col min="8175" max="8175" width="5.140625" style="68" customWidth="1"/>
    <col min="8176" max="8176" width="1.140625" style="68" customWidth="1"/>
    <col min="8177" max="8177" width="3.42578125" style="68" customWidth="1"/>
    <col min="8178" max="8178" width="3" style="68" customWidth="1"/>
    <col min="8179" max="8179" width="4" style="68" customWidth="1"/>
    <col min="8180" max="8180" width="3.140625" style="68" customWidth="1"/>
    <col min="8181" max="8181" width="6.140625" style="68" customWidth="1"/>
    <col min="8182" max="8182" width="4.28515625" style="68" customWidth="1"/>
    <col min="8183" max="8183" width="1.7109375" style="68" customWidth="1"/>
    <col min="8184" max="8184" width="3.42578125" style="68" customWidth="1"/>
    <col min="8185" max="8185" width="2.7109375" style="68" customWidth="1"/>
    <col min="8186" max="8186" width="3.42578125" style="68" customWidth="1"/>
    <col min="8187" max="8187" width="3.140625" style="68" customWidth="1"/>
    <col min="8188" max="8188" width="5" style="68" customWidth="1"/>
    <col min="8189" max="8189" width="1.7109375" style="68" customWidth="1"/>
    <col min="8190" max="8190" width="4.85546875" style="68" customWidth="1"/>
    <col min="8191" max="8191" width="1.28515625" style="68" customWidth="1"/>
    <col min="8192" max="8192" width="5.28515625" style="68" customWidth="1"/>
    <col min="8193" max="8193" width="0.85546875" style="68" customWidth="1"/>
    <col min="8194" max="8194" width="3" style="68" customWidth="1"/>
    <col min="8195" max="8195" width="3.42578125" style="68" customWidth="1"/>
    <col min="8196" max="8196" width="10.85546875" style="68" customWidth="1"/>
    <col min="8197" max="8197" width="14" style="68" customWidth="1"/>
    <col min="8198" max="8198" width="17.140625" style="68" customWidth="1"/>
    <col min="8199" max="8199" width="15.5703125" style="68" customWidth="1"/>
    <col min="8200" max="8200" width="13.28515625" style="68" customWidth="1"/>
    <col min="8201" max="8201" width="12.28515625" style="68" customWidth="1"/>
    <col min="8202" max="8202" width="13.42578125" style="68" customWidth="1"/>
    <col min="8203" max="8203" width="51.140625" style="68" customWidth="1"/>
    <col min="8204" max="8204" width="59" style="68" customWidth="1"/>
    <col min="8205" max="8205" width="60.85546875" style="68" customWidth="1"/>
    <col min="8206" max="8206" width="42.42578125" style="68" customWidth="1"/>
    <col min="8207" max="8207" width="15.42578125" style="68" customWidth="1"/>
    <col min="8208" max="8208" width="19" style="68" customWidth="1"/>
    <col min="8209" max="8425" width="9.140625" style="68"/>
    <col min="8426" max="8426" width="2.42578125" style="68" customWidth="1"/>
    <col min="8427" max="8427" width="40.28515625" style="68" customWidth="1"/>
    <col min="8428" max="8428" width="7.5703125" style="68" customWidth="1"/>
    <col min="8429" max="8429" width="4.28515625" style="68" customWidth="1"/>
    <col min="8430" max="8430" width="3" style="68" customWidth="1"/>
    <col min="8431" max="8431" width="5.140625" style="68" customWidth="1"/>
    <col min="8432" max="8432" width="1.140625" style="68" customWidth="1"/>
    <col min="8433" max="8433" width="3.42578125" style="68" customWidth="1"/>
    <col min="8434" max="8434" width="3" style="68" customWidth="1"/>
    <col min="8435" max="8435" width="4" style="68" customWidth="1"/>
    <col min="8436" max="8436" width="3.140625" style="68" customWidth="1"/>
    <col min="8437" max="8437" width="6.140625" style="68" customWidth="1"/>
    <col min="8438" max="8438" width="4.28515625" style="68" customWidth="1"/>
    <col min="8439" max="8439" width="1.7109375" style="68" customWidth="1"/>
    <col min="8440" max="8440" width="3.42578125" style="68" customWidth="1"/>
    <col min="8441" max="8441" width="2.7109375" style="68" customWidth="1"/>
    <col min="8442" max="8442" width="3.42578125" style="68" customWidth="1"/>
    <col min="8443" max="8443" width="3.140625" style="68" customWidth="1"/>
    <col min="8444" max="8444" width="5" style="68" customWidth="1"/>
    <col min="8445" max="8445" width="1.7109375" style="68" customWidth="1"/>
    <col min="8446" max="8446" width="4.85546875" style="68" customWidth="1"/>
    <col min="8447" max="8447" width="1.28515625" style="68" customWidth="1"/>
    <col min="8448" max="8448" width="5.28515625" style="68" customWidth="1"/>
    <col min="8449" max="8449" width="0.85546875" style="68" customWidth="1"/>
    <col min="8450" max="8450" width="3" style="68" customWidth="1"/>
    <col min="8451" max="8451" width="3.42578125" style="68" customWidth="1"/>
    <col min="8452" max="8452" width="10.85546875" style="68" customWidth="1"/>
    <col min="8453" max="8453" width="14" style="68" customWidth="1"/>
    <col min="8454" max="8454" width="17.140625" style="68" customWidth="1"/>
    <col min="8455" max="8455" width="15.5703125" style="68" customWidth="1"/>
    <col min="8456" max="8456" width="13.28515625" style="68" customWidth="1"/>
    <col min="8457" max="8457" width="12.28515625" style="68" customWidth="1"/>
    <col min="8458" max="8458" width="13.42578125" style="68" customWidth="1"/>
    <col min="8459" max="8459" width="51.140625" style="68" customWidth="1"/>
    <col min="8460" max="8460" width="59" style="68" customWidth="1"/>
    <col min="8461" max="8461" width="60.85546875" style="68" customWidth="1"/>
    <col min="8462" max="8462" width="42.42578125" style="68" customWidth="1"/>
    <col min="8463" max="8463" width="15.42578125" style="68" customWidth="1"/>
    <col min="8464" max="8464" width="19" style="68" customWidth="1"/>
    <col min="8465" max="8681" width="9.140625" style="68"/>
    <col min="8682" max="8682" width="2.42578125" style="68" customWidth="1"/>
    <col min="8683" max="8683" width="40.28515625" style="68" customWidth="1"/>
    <col min="8684" max="8684" width="7.5703125" style="68" customWidth="1"/>
    <col min="8685" max="8685" width="4.28515625" style="68" customWidth="1"/>
    <col min="8686" max="8686" width="3" style="68" customWidth="1"/>
    <col min="8687" max="8687" width="5.140625" style="68" customWidth="1"/>
    <col min="8688" max="8688" width="1.140625" style="68" customWidth="1"/>
    <col min="8689" max="8689" width="3.42578125" style="68" customWidth="1"/>
    <col min="8690" max="8690" width="3" style="68" customWidth="1"/>
    <col min="8691" max="8691" width="4" style="68" customWidth="1"/>
    <col min="8692" max="8692" width="3.140625" style="68" customWidth="1"/>
    <col min="8693" max="8693" width="6.140625" style="68" customWidth="1"/>
    <col min="8694" max="8694" width="4.28515625" style="68" customWidth="1"/>
    <col min="8695" max="8695" width="1.7109375" style="68" customWidth="1"/>
    <col min="8696" max="8696" width="3.42578125" style="68" customWidth="1"/>
    <col min="8697" max="8697" width="2.7109375" style="68" customWidth="1"/>
    <col min="8698" max="8698" width="3.42578125" style="68" customWidth="1"/>
    <col min="8699" max="8699" width="3.140625" style="68" customWidth="1"/>
    <col min="8700" max="8700" width="5" style="68" customWidth="1"/>
    <col min="8701" max="8701" width="1.7109375" style="68" customWidth="1"/>
    <col min="8702" max="8702" width="4.85546875" style="68" customWidth="1"/>
    <col min="8703" max="8703" width="1.28515625" style="68" customWidth="1"/>
    <col min="8704" max="8704" width="5.28515625" style="68" customWidth="1"/>
    <col min="8705" max="8705" width="0.85546875" style="68" customWidth="1"/>
    <col min="8706" max="8706" width="3" style="68" customWidth="1"/>
    <col min="8707" max="8707" width="3.42578125" style="68" customWidth="1"/>
    <col min="8708" max="8708" width="10.85546875" style="68" customWidth="1"/>
    <col min="8709" max="8709" width="14" style="68" customWidth="1"/>
    <col min="8710" max="8710" width="17.140625" style="68" customWidth="1"/>
    <col min="8711" max="8711" width="15.5703125" style="68" customWidth="1"/>
    <col min="8712" max="8712" width="13.28515625" style="68" customWidth="1"/>
    <col min="8713" max="8713" width="12.28515625" style="68" customWidth="1"/>
    <col min="8714" max="8714" width="13.42578125" style="68" customWidth="1"/>
    <col min="8715" max="8715" width="51.140625" style="68" customWidth="1"/>
    <col min="8716" max="8716" width="59" style="68" customWidth="1"/>
    <col min="8717" max="8717" width="60.85546875" style="68" customWidth="1"/>
    <col min="8718" max="8718" width="42.42578125" style="68" customWidth="1"/>
    <col min="8719" max="8719" width="15.42578125" style="68" customWidth="1"/>
    <col min="8720" max="8720" width="19" style="68" customWidth="1"/>
    <col min="8721" max="8937" width="9.140625" style="68"/>
    <col min="8938" max="8938" width="2.42578125" style="68" customWidth="1"/>
    <col min="8939" max="8939" width="40.28515625" style="68" customWidth="1"/>
    <col min="8940" max="8940" width="7.5703125" style="68" customWidth="1"/>
    <col min="8941" max="8941" width="4.28515625" style="68" customWidth="1"/>
    <col min="8942" max="8942" width="3" style="68" customWidth="1"/>
    <col min="8943" max="8943" width="5.140625" style="68" customWidth="1"/>
    <col min="8944" max="8944" width="1.140625" style="68" customWidth="1"/>
    <col min="8945" max="8945" width="3.42578125" style="68" customWidth="1"/>
    <col min="8946" max="8946" width="3" style="68" customWidth="1"/>
    <col min="8947" max="8947" width="4" style="68" customWidth="1"/>
    <col min="8948" max="8948" width="3.140625" style="68" customWidth="1"/>
    <col min="8949" max="8949" width="6.140625" style="68" customWidth="1"/>
    <col min="8950" max="8950" width="4.28515625" style="68" customWidth="1"/>
    <col min="8951" max="8951" width="1.7109375" style="68" customWidth="1"/>
    <col min="8952" max="8952" width="3.42578125" style="68" customWidth="1"/>
    <col min="8953" max="8953" width="2.7109375" style="68" customWidth="1"/>
    <col min="8954" max="8954" width="3.42578125" style="68" customWidth="1"/>
    <col min="8955" max="8955" width="3.140625" style="68" customWidth="1"/>
    <col min="8956" max="8956" width="5" style="68" customWidth="1"/>
    <col min="8957" max="8957" width="1.7109375" style="68" customWidth="1"/>
    <col min="8958" max="8958" width="4.85546875" style="68" customWidth="1"/>
    <col min="8959" max="8959" width="1.28515625" style="68" customWidth="1"/>
    <col min="8960" max="8960" width="5.28515625" style="68" customWidth="1"/>
    <col min="8961" max="8961" width="0.85546875" style="68" customWidth="1"/>
    <col min="8962" max="8962" width="3" style="68" customWidth="1"/>
    <col min="8963" max="8963" width="3.42578125" style="68" customWidth="1"/>
    <col min="8964" max="8964" width="10.85546875" style="68" customWidth="1"/>
    <col min="8965" max="8965" width="14" style="68" customWidth="1"/>
    <col min="8966" max="8966" width="17.140625" style="68" customWidth="1"/>
    <col min="8967" max="8967" width="15.5703125" style="68" customWidth="1"/>
    <col min="8968" max="8968" width="13.28515625" style="68" customWidth="1"/>
    <col min="8969" max="8969" width="12.28515625" style="68" customWidth="1"/>
    <col min="8970" max="8970" width="13.42578125" style="68" customWidth="1"/>
    <col min="8971" max="8971" width="51.140625" style="68" customWidth="1"/>
    <col min="8972" max="8972" width="59" style="68" customWidth="1"/>
    <col min="8973" max="8973" width="60.85546875" style="68" customWidth="1"/>
    <col min="8974" max="8974" width="42.42578125" style="68" customWidth="1"/>
    <col min="8975" max="8975" width="15.42578125" style="68" customWidth="1"/>
    <col min="8976" max="8976" width="19" style="68" customWidth="1"/>
    <col min="8977" max="9193" width="9.140625" style="68"/>
    <col min="9194" max="9194" width="2.42578125" style="68" customWidth="1"/>
    <col min="9195" max="9195" width="40.28515625" style="68" customWidth="1"/>
    <col min="9196" max="9196" width="7.5703125" style="68" customWidth="1"/>
    <col min="9197" max="9197" width="4.28515625" style="68" customWidth="1"/>
    <col min="9198" max="9198" width="3" style="68" customWidth="1"/>
    <col min="9199" max="9199" width="5.140625" style="68" customWidth="1"/>
    <col min="9200" max="9200" width="1.140625" style="68" customWidth="1"/>
    <col min="9201" max="9201" width="3.42578125" style="68" customWidth="1"/>
    <col min="9202" max="9202" width="3" style="68" customWidth="1"/>
    <col min="9203" max="9203" width="4" style="68" customWidth="1"/>
    <col min="9204" max="9204" width="3.140625" style="68" customWidth="1"/>
    <col min="9205" max="9205" width="6.140625" style="68" customWidth="1"/>
    <col min="9206" max="9206" width="4.28515625" style="68" customWidth="1"/>
    <col min="9207" max="9207" width="1.7109375" style="68" customWidth="1"/>
    <col min="9208" max="9208" width="3.42578125" style="68" customWidth="1"/>
    <col min="9209" max="9209" width="2.7109375" style="68" customWidth="1"/>
    <col min="9210" max="9210" width="3.42578125" style="68" customWidth="1"/>
    <col min="9211" max="9211" width="3.140625" style="68" customWidth="1"/>
    <col min="9212" max="9212" width="5" style="68" customWidth="1"/>
    <col min="9213" max="9213" width="1.7109375" style="68" customWidth="1"/>
    <col min="9214" max="9214" width="4.85546875" style="68" customWidth="1"/>
    <col min="9215" max="9215" width="1.28515625" style="68" customWidth="1"/>
    <col min="9216" max="9216" width="5.28515625" style="68" customWidth="1"/>
    <col min="9217" max="9217" width="0.85546875" style="68" customWidth="1"/>
    <col min="9218" max="9218" width="3" style="68" customWidth="1"/>
    <col min="9219" max="9219" width="3.42578125" style="68" customWidth="1"/>
    <col min="9220" max="9220" width="10.85546875" style="68" customWidth="1"/>
    <col min="9221" max="9221" width="14" style="68" customWidth="1"/>
    <col min="9222" max="9222" width="17.140625" style="68" customWidth="1"/>
    <col min="9223" max="9223" width="15.5703125" style="68" customWidth="1"/>
    <col min="9224" max="9224" width="13.28515625" style="68" customWidth="1"/>
    <col min="9225" max="9225" width="12.28515625" style="68" customWidth="1"/>
    <col min="9226" max="9226" width="13.42578125" style="68" customWidth="1"/>
    <col min="9227" max="9227" width="51.140625" style="68" customWidth="1"/>
    <col min="9228" max="9228" width="59" style="68" customWidth="1"/>
    <col min="9229" max="9229" width="60.85546875" style="68" customWidth="1"/>
    <col min="9230" max="9230" width="42.42578125" style="68" customWidth="1"/>
    <col min="9231" max="9231" width="15.42578125" style="68" customWidth="1"/>
    <col min="9232" max="9232" width="19" style="68" customWidth="1"/>
    <col min="9233" max="9449" width="9.140625" style="68"/>
    <col min="9450" max="9450" width="2.42578125" style="68" customWidth="1"/>
    <col min="9451" max="9451" width="40.28515625" style="68" customWidth="1"/>
    <col min="9452" max="9452" width="7.5703125" style="68" customWidth="1"/>
    <col min="9453" max="9453" width="4.28515625" style="68" customWidth="1"/>
    <col min="9454" max="9454" width="3" style="68" customWidth="1"/>
    <col min="9455" max="9455" width="5.140625" style="68" customWidth="1"/>
    <col min="9456" max="9456" width="1.140625" style="68" customWidth="1"/>
    <col min="9457" max="9457" width="3.42578125" style="68" customWidth="1"/>
    <col min="9458" max="9458" width="3" style="68" customWidth="1"/>
    <col min="9459" max="9459" width="4" style="68" customWidth="1"/>
    <col min="9460" max="9460" width="3.140625" style="68" customWidth="1"/>
    <col min="9461" max="9461" width="6.140625" style="68" customWidth="1"/>
    <col min="9462" max="9462" width="4.28515625" style="68" customWidth="1"/>
    <col min="9463" max="9463" width="1.7109375" style="68" customWidth="1"/>
    <col min="9464" max="9464" width="3.42578125" style="68" customWidth="1"/>
    <col min="9465" max="9465" width="2.7109375" style="68" customWidth="1"/>
    <col min="9466" max="9466" width="3.42578125" style="68" customWidth="1"/>
    <col min="9467" max="9467" width="3.140625" style="68" customWidth="1"/>
    <col min="9468" max="9468" width="5" style="68" customWidth="1"/>
    <col min="9469" max="9469" width="1.7109375" style="68" customWidth="1"/>
    <col min="9470" max="9470" width="4.85546875" style="68" customWidth="1"/>
    <col min="9471" max="9471" width="1.28515625" style="68" customWidth="1"/>
    <col min="9472" max="9472" width="5.28515625" style="68" customWidth="1"/>
    <col min="9473" max="9473" width="0.85546875" style="68" customWidth="1"/>
    <col min="9474" max="9474" width="3" style="68" customWidth="1"/>
    <col min="9475" max="9475" width="3.42578125" style="68" customWidth="1"/>
    <col min="9476" max="9476" width="10.85546875" style="68" customWidth="1"/>
    <col min="9477" max="9477" width="14" style="68" customWidth="1"/>
    <col min="9478" max="9478" width="17.140625" style="68" customWidth="1"/>
    <col min="9479" max="9479" width="15.5703125" style="68" customWidth="1"/>
    <col min="9480" max="9480" width="13.28515625" style="68" customWidth="1"/>
    <col min="9481" max="9481" width="12.28515625" style="68" customWidth="1"/>
    <col min="9482" max="9482" width="13.42578125" style="68" customWidth="1"/>
    <col min="9483" max="9483" width="51.140625" style="68" customWidth="1"/>
    <col min="9484" max="9484" width="59" style="68" customWidth="1"/>
    <col min="9485" max="9485" width="60.85546875" style="68" customWidth="1"/>
    <col min="9486" max="9486" width="42.42578125" style="68" customWidth="1"/>
    <col min="9487" max="9487" width="15.42578125" style="68" customWidth="1"/>
    <col min="9488" max="9488" width="19" style="68" customWidth="1"/>
    <col min="9489" max="9705" width="9.140625" style="68"/>
    <col min="9706" max="9706" width="2.42578125" style="68" customWidth="1"/>
    <col min="9707" max="9707" width="40.28515625" style="68" customWidth="1"/>
    <col min="9708" max="9708" width="7.5703125" style="68" customWidth="1"/>
    <col min="9709" max="9709" width="4.28515625" style="68" customWidth="1"/>
    <col min="9710" max="9710" width="3" style="68" customWidth="1"/>
    <col min="9711" max="9711" width="5.140625" style="68" customWidth="1"/>
    <col min="9712" max="9712" width="1.140625" style="68" customWidth="1"/>
    <col min="9713" max="9713" width="3.42578125" style="68" customWidth="1"/>
    <col min="9714" max="9714" width="3" style="68" customWidth="1"/>
    <col min="9715" max="9715" width="4" style="68" customWidth="1"/>
    <col min="9716" max="9716" width="3.140625" style="68" customWidth="1"/>
    <col min="9717" max="9717" width="6.140625" style="68" customWidth="1"/>
    <col min="9718" max="9718" width="4.28515625" style="68" customWidth="1"/>
    <col min="9719" max="9719" width="1.7109375" style="68" customWidth="1"/>
    <col min="9720" max="9720" width="3.42578125" style="68" customWidth="1"/>
    <col min="9721" max="9721" width="2.7109375" style="68" customWidth="1"/>
    <col min="9722" max="9722" width="3.42578125" style="68" customWidth="1"/>
    <col min="9723" max="9723" width="3.140625" style="68" customWidth="1"/>
    <col min="9724" max="9724" width="5" style="68" customWidth="1"/>
    <col min="9725" max="9725" width="1.7109375" style="68" customWidth="1"/>
    <col min="9726" max="9726" width="4.85546875" style="68" customWidth="1"/>
    <col min="9727" max="9727" width="1.28515625" style="68" customWidth="1"/>
    <col min="9728" max="9728" width="5.28515625" style="68" customWidth="1"/>
    <col min="9729" max="9729" width="0.85546875" style="68" customWidth="1"/>
    <col min="9730" max="9730" width="3" style="68" customWidth="1"/>
    <col min="9731" max="9731" width="3.42578125" style="68" customWidth="1"/>
    <col min="9732" max="9732" width="10.85546875" style="68" customWidth="1"/>
    <col min="9733" max="9733" width="14" style="68" customWidth="1"/>
    <col min="9734" max="9734" width="17.140625" style="68" customWidth="1"/>
    <col min="9735" max="9735" width="15.5703125" style="68" customWidth="1"/>
    <col min="9736" max="9736" width="13.28515625" style="68" customWidth="1"/>
    <col min="9737" max="9737" width="12.28515625" style="68" customWidth="1"/>
    <col min="9738" max="9738" width="13.42578125" style="68" customWidth="1"/>
    <col min="9739" max="9739" width="51.140625" style="68" customWidth="1"/>
    <col min="9740" max="9740" width="59" style="68" customWidth="1"/>
    <col min="9741" max="9741" width="60.85546875" style="68" customWidth="1"/>
    <col min="9742" max="9742" width="42.42578125" style="68" customWidth="1"/>
    <col min="9743" max="9743" width="15.42578125" style="68" customWidth="1"/>
    <col min="9744" max="9744" width="19" style="68" customWidth="1"/>
    <col min="9745" max="9961" width="9.140625" style="68"/>
    <col min="9962" max="9962" width="2.42578125" style="68" customWidth="1"/>
    <col min="9963" max="9963" width="40.28515625" style="68" customWidth="1"/>
    <col min="9964" max="9964" width="7.5703125" style="68" customWidth="1"/>
    <col min="9965" max="9965" width="4.28515625" style="68" customWidth="1"/>
    <col min="9966" max="9966" width="3" style="68" customWidth="1"/>
    <col min="9967" max="9967" width="5.140625" style="68" customWidth="1"/>
    <col min="9968" max="9968" width="1.140625" style="68" customWidth="1"/>
    <col min="9969" max="9969" width="3.42578125" style="68" customWidth="1"/>
    <col min="9970" max="9970" width="3" style="68" customWidth="1"/>
    <col min="9971" max="9971" width="4" style="68" customWidth="1"/>
    <col min="9972" max="9972" width="3.140625" style="68" customWidth="1"/>
    <col min="9973" max="9973" width="6.140625" style="68" customWidth="1"/>
    <col min="9974" max="9974" width="4.28515625" style="68" customWidth="1"/>
    <col min="9975" max="9975" width="1.7109375" style="68" customWidth="1"/>
    <col min="9976" max="9976" width="3.42578125" style="68" customWidth="1"/>
    <col min="9977" max="9977" width="2.7109375" style="68" customWidth="1"/>
    <col min="9978" max="9978" width="3.42578125" style="68" customWidth="1"/>
    <col min="9979" max="9979" width="3.140625" style="68" customWidth="1"/>
    <col min="9980" max="9980" width="5" style="68" customWidth="1"/>
    <col min="9981" max="9981" width="1.7109375" style="68" customWidth="1"/>
    <col min="9982" max="9982" width="4.85546875" style="68" customWidth="1"/>
    <col min="9983" max="9983" width="1.28515625" style="68" customWidth="1"/>
    <col min="9984" max="9984" width="5.28515625" style="68" customWidth="1"/>
    <col min="9985" max="9985" width="0.85546875" style="68" customWidth="1"/>
    <col min="9986" max="9986" width="3" style="68" customWidth="1"/>
    <col min="9987" max="9987" width="3.42578125" style="68" customWidth="1"/>
    <col min="9988" max="9988" width="10.85546875" style="68" customWidth="1"/>
    <col min="9989" max="9989" width="14" style="68" customWidth="1"/>
    <col min="9990" max="9990" width="17.140625" style="68" customWidth="1"/>
    <col min="9991" max="9991" width="15.5703125" style="68" customWidth="1"/>
    <col min="9992" max="9992" width="13.28515625" style="68" customWidth="1"/>
    <col min="9993" max="9993" width="12.28515625" style="68" customWidth="1"/>
    <col min="9994" max="9994" width="13.42578125" style="68" customWidth="1"/>
    <col min="9995" max="9995" width="51.140625" style="68" customWidth="1"/>
    <col min="9996" max="9996" width="59" style="68" customWidth="1"/>
    <col min="9997" max="9997" width="60.85546875" style="68" customWidth="1"/>
    <col min="9998" max="9998" width="42.42578125" style="68" customWidth="1"/>
    <col min="9999" max="9999" width="15.42578125" style="68" customWidth="1"/>
    <col min="10000" max="10000" width="19" style="68" customWidth="1"/>
    <col min="10001" max="10217" width="9.140625" style="68"/>
    <col min="10218" max="10218" width="2.42578125" style="68" customWidth="1"/>
    <col min="10219" max="10219" width="40.28515625" style="68" customWidth="1"/>
    <col min="10220" max="10220" width="7.5703125" style="68" customWidth="1"/>
    <col min="10221" max="10221" width="4.28515625" style="68" customWidth="1"/>
    <col min="10222" max="10222" width="3" style="68" customWidth="1"/>
    <col min="10223" max="10223" width="5.140625" style="68" customWidth="1"/>
    <col min="10224" max="10224" width="1.140625" style="68" customWidth="1"/>
    <col min="10225" max="10225" width="3.42578125" style="68" customWidth="1"/>
    <col min="10226" max="10226" width="3" style="68" customWidth="1"/>
    <col min="10227" max="10227" width="4" style="68" customWidth="1"/>
    <col min="10228" max="10228" width="3.140625" style="68" customWidth="1"/>
    <col min="10229" max="10229" width="6.140625" style="68" customWidth="1"/>
    <col min="10230" max="10230" width="4.28515625" style="68" customWidth="1"/>
    <col min="10231" max="10231" width="1.7109375" style="68" customWidth="1"/>
    <col min="10232" max="10232" width="3.42578125" style="68" customWidth="1"/>
    <col min="10233" max="10233" width="2.7109375" style="68" customWidth="1"/>
    <col min="10234" max="10234" width="3.42578125" style="68" customWidth="1"/>
    <col min="10235" max="10235" width="3.140625" style="68" customWidth="1"/>
    <col min="10236" max="10236" width="5" style="68" customWidth="1"/>
    <col min="10237" max="10237" width="1.7109375" style="68" customWidth="1"/>
    <col min="10238" max="10238" width="4.85546875" style="68" customWidth="1"/>
    <col min="10239" max="10239" width="1.28515625" style="68" customWidth="1"/>
    <col min="10240" max="10240" width="5.28515625" style="68" customWidth="1"/>
    <col min="10241" max="10241" width="0.85546875" style="68" customWidth="1"/>
    <col min="10242" max="10242" width="3" style="68" customWidth="1"/>
    <col min="10243" max="10243" width="3.42578125" style="68" customWidth="1"/>
    <col min="10244" max="10244" width="10.85546875" style="68" customWidth="1"/>
    <col min="10245" max="10245" width="14" style="68" customWidth="1"/>
    <col min="10246" max="10246" width="17.140625" style="68" customWidth="1"/>
    <col min="10247" max="10247" width="15.5703125" style="68" customWidth="1"/>
    <col min="10248" max="10248" width="13.28515625" style="68" customWidth="1"/>
    <col min="10249" max="10249" width="12.28515625" style="68" customWidth="1"/>
    <col min="10250" max="10250" width="13.42578125" style="68" customWidth="1"/>
    <col min="10251" max="10251" width="51.140625" style="68" customWidth="1"/>
    <col min="10252" max="10252" width="59" style="68" customWidth="1"/>
    <col min="10253" max="10253" width="60.85546875" style="68" customWidth="1"/>
    <col min="10254" max="10254" width="42.42578125" style="68" customWidth="1"/>
    <col min="10255" max="10255" width="15.42578125" style="68" customWidth="1"/>
    <col min="10256" max="10256" width="19" style="68" customWidth="1"/>
    <col min="10257" max="10473" width="9.140625" style="68"/>
    <col min="10474" max="10474" width="2.42578125" style="68" customWidth="1"/>
    <col min="10475" max="10475" width="40.28515625" style="68" customWidth="1"/>
    <col min="10476" max="10476" width="7.5703125" style="68" customWidth="1"/>
    <col min="10477" max="10477" width="4.28515625" style="68" customWidth="1"/>
    <col min="10478" max="10478" width="3" style="68" customWidth="1"/>
    <col min="10479" max="10479" width="5.140625" style="68" customWidth="1"/>
    <col min="10480" max="10480" width="1.140625" style="68" customWidth="1"/>
    <col min="10481" max="10481" width="3.42578125" style="68" customWidth="1"/>
    <col min="10482" max="10482" width="3" style="68" customWidth="1"/>
    <col min="10483" max="10483" width="4" style="68" customWidth="1"/>
    <col min="10484" max="10484" width="3.140625" style="68" customWidth="1"/>
    <col min="10485" max="10485" width="6.140625" style="68" customWidth="1"/>
    <col min="10486" max="10486" width="4.28515625" style="68" customWidth="1"/>
    <col min="10487" max="10487" width="1.7109375" style="68" customWidth="1"/>
    <col min="10488" max="10488" width="3.42578125" style="68" customWidth="1"/>
    <col min="10489" max="10489" width="2.7109375" style="68" customWidth="1"/>
    <col min="10490" max="10490" width="3.42578125" style="68" customWidth="1"/>
    <col min="10491" max="10491" width="3.140625" style="68" customWidth="1"/>
    <col min="10492" max="10492" width="5" style="68" customWidth="1"/>
    <col min="10493" max="10493" width="1.7109375" style="68" customWidth="1"/>
    <col min="10494" max="10494" width="4.85546875" style="68" customWidth="1"/>
    <col min="10495" max="10495" width="1.28515625" style="68" customWidth="1"/>
    <col min="10496" max="10496" width="5.28515625" style="68" customWidth="1"/>
    <col min="10497" max="10497" width="0.85546875" style="68" customWidth="1"/>
    <col min="10498" max="10498" width="3" style="68" customWidth="1"/>
    <col min="10499" max="10499" width="3.42578125" style="68" customWidth="1"/>
    <col min="10500" max="10500" width="10.85546875" style="68" customWidth="1"/>
    <col min="10501" max="10501" width="14" style="68" customWidth="1"/>
    <col min="10502" max="10502" width="17.140625" style="68" customWidth="1"/>
    <col min="10503" max="10503" width="15.5703125" style="68" customWidth="1"/>
    <col min="10504" max="10504" width="13.28515625" style="68" customWidth="1"/>
    <col min="10505" max="10505" width="12.28515625" style="68" customWidth="1"/>
    <col min="10506" max="10506" width="13.42578125" style="68" customWidth="1"/>
    <col min="10507" max="10507" width="51.140625" style="68" customWidth="1"/>
    <col min="10508" max="10508" width="59" style="68" customWidth="1"/>
    <col min="10509" max="10509" width="60.85546875" style="68" customWidth="1"/>
    <col min="10510" max="10510" width="42.42578125" style="68" customWidth="1"/>
    <col min="10511" max="10511" width="15.42578125" style="68" customWidth="1"/>
    <col min="10512" max="10512" width="19" style="68" customWidth="1"/>
    <col min="10513" max="10729" width="9.140625" style="68"/>
    <col min="10730" max="10730" width="2.42578125" style="68" customWidth="1"/>
    <col min="10731" max="10731" width="40.28515625" style="68" customWidth="1"/>
    <col min="10732" max="10732" width="7.5703125" style="68" customWidth="1"/>
    <col min="10733" max="10733" width="4.28515625" style="68" customWidth="1"/>
    <col min="10734" max="10734" width="3" style="68" customWidth="1"/>
    <col min="10735" max="10735" width="5.140625" style="68" customWidth="1"/>
    <col min="10736" max="10736" width="1.140625" style="68" customWidth="1"/>
    <col min="10737" max="10737" width="3.42578125" style="68" customWidth="1"/>
    <col min="10738" max="10738" width="3" style="68" customWidth="1"/>
    <col min="10739" max="10739" width="4" style="68" customWidth="1"/>
    <col min="10740" max="10740" width="3.140625" style="68" customWidth="1"/>
    <col min="10741" max="10741" width="6.140625" style="68" customWidth="1"/>
    <col min="10742" max="10742" width="4.28515625" style="68" customWidth="1"/>
    <col min="10743" max="10743" width="1.7109375" style="68" customWidth="1"/>
    <col min="10744" max="10744" width="3.42578125" style="68" customWidth="1"/>
    <col min="10745" max="10745" width="2.7109375" style="68" customWidth="1"/>
    <col min="10746" max="10746" width="3.42578125" style="68" customWidth="1"/>
    <col min="10747" max="10747" width="3.140625" style="68" customWidth="1"/>
    <col min="10748" max="10748" width="5" style="68" customWidth="1"/>
    <col min="10749" max="10749" width="1.7109375" style="68" customWidth="1"/>
    <col min="10750" max="10750" width="4.85546875" style="68" customWidth="1"/>
    <col min="10751" max="10751" width="1.28515625" style="68" customWidth="1"/>
    <col min="10752" max="10752" width="5.28515625" style="68" customWidth="1"/>
    <col min="10753" max="10753" width="0.85546875" style="68" customWidth="1"/>
    <col min="10754" max="10754" width="3" style="68" customWidth="1"/>
    <col min="10755" max="10755" width="3.42578125" style="68" customWidth="1"/>
    <col min="10756" max="10756" width="10.85546875" style="68" customWidth="1"/>
    <col min="10757" max="10757" width="14" style="68" customWidth="1"/>
    <col min="10758" max="10758" width="17.140625" style="68" customWidth="1"/>
    <col min="10759" max="10759" width="15.5703125" style="68" customWidth="1"/>
    <col min="10760" max="10760" width="13.28515625" style="68" customWidth="1"/>
    <col min="10761" max="10761" width="12.28515625" style="68" customWidth="1"/>
    <col min="10762" max="10762" width="13.42578125" style="68" customWidth="1"/>
    <col min="10763" max="10763" width="51.140625" style="68" customWidth="1"/>
    <col min="10764" max="10764" width="59" style="68" customWidth="1"/>
    <col min="10765" max="10765" width="60.85546875" style="68" customWidth="1"/>
    <col min="10766" max="10766" width="42.42578125" style="68" customWidth="1"/>
    <col min="10767" max="10767" width="15.42578125" style="68" customWidth="1"/>
    <col min="10768" max="10768" width="19" style="68" customWidth="1"/>
    <col min="10769" max="10985" width="9.140625" style="68"/>
    <col min="10986" max="10986" width="2.42578125" style="68" customWidth="1"/>
    <col min="10987" max="10987" width="40.28515625" style="68" customWidth="1"/>
    <col min="10988" max="10988" width="7.5703125" style="68" customWidth="1"/>
    <col min="10989" max="10989" width="4.28515625" style="68" customWidth="1"/>
    <col min="10990" max="10990" width="3" style="68" customWidth="1"/>
    <col min="10991" max="10991" width="5.140625" style="68" customWidth="1"/>
    <col min="10992" max="10992" width="1.140625" style="68" customWidth="1"/>
    <col min="10993" max="10993" width="3.42578125" style="68" customWidth="1"/>
    <col min="10994" max="10994" width="3" style="68" customWidth="1"/>
    <col min="10995" max="10995" width="4" style="68" customWidth="1"/>
    <col min="10996" max="10996" width="3.140625" style="68" customWidth="1"/>
    <col min="10997" max="10997" width="6.140625" style="68" customWidth="1"/>
    <col min="10998" max="10998" width="4.28515625" style="68" customWidth="1"/>
    <col min="10999" max="10999" width="1.7109375" style="68" customWidth="1"/>
    <col min="11000" max="11000" width="3.42578125" style="68" customWidth="1"/>
    <col min="11001" max="11001" width="2.7109375" style="68" customWidth="1"/>
    <col min="11002" max="11002" width="3.42578125" style="68" customWidth="1"/>
    <col min="11003" max="11003" width="3.140625" style="68" customWidth="1"/>
    <col min="11004" max="11004" width="5" style="68" customWidth="1"/>
    <col min="11005" max="11005" width="1.7109375" style="68" customWidth="1"/>
    <col min="11006" max="11006" width="4.85546875" style="68" customWidth="1"/>
    <col min="11007" max="11007" width="1.28515625" style="68" customWidth="1"/>
    <col min="11008" max="11008" width="5.28515625" style="68" customWidth="1"/>
    <col min="11009" max="11009" width="0.85546875" style="68" customWidth="1"/>
    <col min="11010" max="11010" width="3" style="68" customWidth="1"/>
    <col min="11011" max="11011" width="3.42578125" style="68" customWidth="1"/>
    <col min="11012" max="11012" width="10.85546875" style="68" customWidth="1"/>
    <col min="11013" max="11013" width="14" style="68" customWidth="1"/>
    <col min="11014" max="11014" width="17.140625" style="68" customWidth="1"/>
    <col min="11015" max="11015" width="15.5703125" style="68" customWidth="1"/>
    <col min="11016" max="11016" width="13.28515625" style="68" customWidth="1"/>
    <col min="11017" max="11017" width="12.28515625" style="68" customWidth="1"/>
    <col min="11018" max="11018" width="13.42578125" style="68" customWidth="1"/>
    <col min="11019" max="11019" width="51.140625" style="68" customWidth="1"/>
    <col min="11020" max="11020" width="59" style="68" customWidth="1"/>
    <col min="11021" max="11021" width="60.85546875" style="68" customWidth="1"/>
    <col min="11022" max="11022" width="42.42578125" style="68" customWidth="1"/>
    <col min="11023" max="11023" width="15.42578125" style="68" customWidth="1"/>
    <col min="11024" max="11024" width="19" style="68" customWidth="1"/>
    <col min="11025" max="11241" width="9.140625" style="68"/>
    <col min="11242" max="11242" width="2.42578125" style="68" customWidth="1"/>
    <col min="11243" max="11243" width="40.28515625" style="68" customWidth="1"/>
    <col min="11244" max="11244" width="7.5703125" style="68" customWidth="1"/>
    <col min="11245" max="11245" width="4.28515625" style="68" customWidth="1"/>
    <col min="11246" max="11246" width="3" style="68" customWidth="1"/>
    <col min="11247" max="11247" width="5.140625" style="68" customWidth="1"/>
    <col min="11248" max="11248" width="1.140625" style="68" customWidth="1"/>
    <col min="11249" max="11249" width="3.42578125" style="68" customWidth="1"/>
    <col min="11250" max="11250" width="3" style="68" customWidth="1"/>
    <col min="11251" max="11251" width="4" style="68" customWidth="1"/>
    <col min="11252" max="11252" width="3.140625" style="68" customWidth="1"/>
    <col min="11253" max="11253" width="6.140625" style="68" customWidth="1"/>
    <col min="11254" max="11254" width="4.28515625" style="68" customWidth="1"/>
    <col min="11255" max="11255" width="1.7109375" style="68" customWidth="1"/>
    <col min="11256" max="11256" width="3.42578125" style="68" customWidth="1"/>
    <col min="11257" max="11257" width="2.7109375" style="68" customWidth="1"/>
    <col min="11258" max="11258" width="3.42578125" style="68" customWidth="1"/>
    <col min="11259" max="11259" width="3.140625" style="68" customWidth="1"/>
    <col min="11260" max="11260" width="5" style="68" customWidth="1"/>
    <col min="11261" max="11261" width="1.7109375" style="68" customWidth="1"/>
    <col min="11262" max="11262" width="4.85546875" style="68" customWidth="1"/>
    <col min="11263" max="11263" width="1.28515625" style="68" customWidth="1"/>
    <col min="11264" max="11264" width="5.28515625" style="68" customWidth="1"/>
    <col min="11265" max="11265" width="0.85546875" style="68" customWidth="1"/>
    <col min="11266" max="11266" width="3" style="68" customWidth="1"/>
    <col min="11267" max="11267" width="3.42578125" style="68" customWidth="1"/>
    <col min="11268" max="11268" width="10.85546875" style="68" customWidth="1"/>
    <col min="11269" max="11269" width="14" style="68" customWidth="1"/>
    <col min="11270" max="11270" width="17.140625" style="68" customWidth="1"/>
    <col min="11271" max="11271" width="15.5703125" style="68" customWidth="1"/>
    <col min="11272" max="11272" width="13.28515625" style="68" customWidth="1"/>
    <col min="11273" max="11273" width="12.28515625" style="68" customWidth="1"/>
    <col min="11274" max="11274" width="13.42578125" style="68" customWidth="1"/>
    <col min="11275" max="11275" width="51.140625" style="68" customWidth="1"/>
    <col min="11276" max="11276" width="59" style="68" customWidth="1"/>
    <col min="11277" max="11277" width="60.85546875" style="68" customWidth="1"/>
    <col min="11278" max="11278" width="42.42578125" style="68" customWidth="1"/>
    <col min="11279" max="11279" width="15.42578125" style="68" customWidth="1"/>
    <col min="11280" max="11280" width="19" style="68" customWidth="1"/>
    <col min="11281" max="11497" width="9.140625" style="68"/>
    <col min="11498" max="11498" width="2.42578125" style="68" customWidth="1"/>
    <col min="11499" max="11499" width="40.28515625" style="68" customWidth="1"/>
    <col min="11500" max="11500" width="7.5703125" style="68" customWidth="1"/>
    <col min="11501" max="11501" width="4.28515625" style="68" customWidth="1"/>
    <col min="11502" max="11502" width="3" style="68" customWidth="1"/>
    <col min="11503" max="11503" width="5.140625" style="68" customWidth="1"/>
    <col min="11504" max="11504" width="1.140625" style="68" customWidth="1"/>
    <col min="11505" max="11505" width="3.42578125" style="68" customWidth="1"/>
    <col min="11506" max="11506" width="3" style="68" customWidth="1"/>
    <col min="11507" max="11507" width="4" style="68" customWidth="1"/>
    <col min="11508" max="11508" width="3.140625" style="68" customWidth="1"/>
    <col min="11509" max="11509" width="6.140625" style="68" customWidth="1"/>
    <col min="11510" max="11510" width="4.28515625" style="68" customWidth="1"/>
    <col min="11511" max="11511" width="1.7109375" style="68" customWidth="1"/>
    <col min="11512" max="11512" width="3.42578125" style="68" customWidth="1"/>
    <col min="11513" max="11513" width="2.7109375" style="68" customWidth="1"/>
    <col min="11514" max="11514" width="3.42578125" style="68" customWidth="1"/>
    <col min="11515" max="11515" width="3.140625" style="68" customWidth="1"/>
    <col min="11516" max="11516" width="5" style="68" customWidth="1"/>
    <col min="11517" max="11517" width="1.7109375" style="68" customWidth="1"/>
    <col min="11518" max="11518" width="4.85546875" style="68" customWidth="1"/>
    <col min="11519" max="11519" width="1.28515625" style="68" customWidth="1"/>
    <col min="11520" max="11520" width="5.28515625" style="68" customWidth="1"/>
    <col min="11521" max="11521" width="0.85546875" style="68" customWidth="1"/>
    <col min="11522" max="11522" width="3" style="68" customWidth="1"/>
    <col min="11523" max="11523" width="3.42578125" style="68" customWidth="1"/>
    <col min="11524" max="11524" width="10.85546875" style="68" customWidth="1"/>
    <col min="11525" max="11525" width="14" style="68" customWidth="1"/>
    <col min="11526" max="11526" width="17.140625" style="68" customWidth="1"/>
    <col min="11527" max="11527" width="15.5703125" style="68" customWidth="1"/>
    <col min="11528" max="11528" width="13.28515625" style="68" customWidth="1"/>
    <col min="11529" max="11529" width="12.28515625" style="68" customWidth="1"/>
    <col min="11530" max="11530" width="13.42578125" style="68" customWidth="1"/>
    <col min="11531" max="11531" width="51.140625" style="68" customWidth="1"/>
    <col min="11532" max="11532" width="59" style="68" customWidth="1"/>
    <col min="11533" max="11533" width="60.85546875" style="68" customWidth="1"/>
    <col min="11534" max="11534" width="42.42578125" style="68" customWidth="1"/>
    <col min="11535" max="11535" width="15.42578125" style="68" customWidth="1"/>
    <col min="11536" max="11536" width="19" style="68" customWidth="1"/>
    <col min="11537" max="11753" width="9.140625" style="68"/>
    <col min="11754" max="11754" width="2.42578125" style="68" customWidth="1"/>
    <col min="11755" max="11755" width="40.28515625" style="68" customWidth="1"/>
    <col min="11756" max="11756" width="7.5703125" style="68" customWidth="1"/>
    <col min="11757" max="11757" width="4.28515625" style="68" customWidth="1"/>
    <col min="11758" max="11758" width="3" style="68" customWidth="1"/>
    <col min="11759" max="11759" width="5.140625" style="68" customWidth="1"/>
    <col min="11760" max="11760" width="1.140625" style="68" customWidth="1"/>
    <col min="11761" max="11761" width="3.42578125" style="68" customWidth="1"/>
    <col min="11762" max="11762" width="3" style="68" customWidth="1"/>
    <col min="11763" max="11763" width="4" style="68" customWidth="1"/>
    <col min="11764" max="11764" width="3.140625" style="68" customWidth="1"/>
    <col min="11765" max="11765" width="6.140625" style="68" customWidth="1"/>
    <col min="11766" max="11766" width="4.28515625" style="68" customWidth="1"/>
    <col min="11767" max="11767" width="1.7109375" style="68" customWidth="1"/>
    <col min="11768" max="11768" width="3.42578125" style="68" customWidth="1"/>
    <col min="11769" max="11769" width="2.7109375" style="68" customWidth="1"/>
    <col min="11770" max="11770" width="3.42578125" style="68" customWidth="1"/>
    <col min="11771" max="11771" width="3.140625" style="68" customWidth="1"/>
    <col min="11772" max="11772" width="5" style="68" customWidth="1"/>
    <col min="11773" max="11773" width="1.7109375" style="68" customWidth="1"/>
    <col min="11774" max="11774" width="4.85546875" style="68" customWidth="1"/>
    <col min="11775" max="11775" width="1.28515625" style="68" customWidth="1"/>
    <col min="11776" max="11776" width="5.28515625" style="68" customWidth="1"/>
    <col min="11777" max="11777" width="0.85546875" style="68" customWidth="1"/>
    <col min="11778" max="11778" width="3" style="68" customWidth="1"/>
    <col min="11779" max="11779" width="3.42578125" style="68" customWidth="1"/>
    <col min="11780" max="11780" width="10.85546875" style="68" customWidth="1"/>
    <col min="11781" max="11781" width="14" style="68" customWidth="1"/>
    <col min="11782" max="11782" width="17.140625" style="68" customWidth="1"/>
    <col min="11783" max="11783" width="15.5703125" style="68" customWidth="1"/>
    <col min="11784" max="11784" width="13.28515625" style="68" customWidth="1"/>
    <col min="11785" max="11785" width="12.28515625" style="68" customWidth="1"/>
    <col min="11786" max="11786" width="13.42578125" style="68" customWidth="1"/>
    <col min="11787" max="11787" width="51.140625" style="68" customWidth="1"/>
    <col min="11788" max="11788" width="59" style="68" customWidth="1"/>
    <col min="11789" max="11789" width="60.85546875" style="68" customWidth="1"/>
    <col min="11790" max="11790" width="42.42578125" style="68" customWidth="1"/>
    <col min="11791" max="11791" width="15.42578125" style="68" customWidth="1"/>
    <col min="11792" max="11792" width="19" style="68" customWidth="1"/>
    <col min="11793" max="12009" width="9.140625" style="68"/>
    <col min="12010" max="12010" width="2.42578125" style="68" customWidth="1"/>
    <col min="12011" max="12011" width="40.28515625" style="68" customWidth="1"/>
    <col min="12012" max="12012" width="7.5703125" style="68" customWidth="1"/>
    <col min="12013" max="12013" width="4.28515625" style="68" customWidth="1"/>
    <col min="12014" max="12014" width="3" style="68" customWidth="1"/>
    <col min="12015" max="12015" width="5.140625" style="68" customWidth="1"/>
    <col min="12016" max="12016" width="1.140625" style="68" customWidth="1"/>
    <col min="12017" max="12017" width="3.42578125" style="68" customWidth="1"/>
    <col min="12018" max="12018" width="3" style="68" customWidth="1"/>
    <col min="12019" max="12019" width="4" style="68" customWidth="1"/>
    <col min="12020" max="12020" width="3.140625" style="68" customWidth="1"/>
    <col min="12021" max="12021" width="6.140625" style="68" customWidth="1"/>
    <col min="12022" max="12022" width="4.28515625" style="68" customWidth="1"/>
    <col min="12023" max="12023" width="1.7109375" style="68" customWidth="1"/>
    <col min="12024" max="12024" width="3.42578125" style="68" customWidth="1"/>
    <col min="12025" max="12025" width="2.7109375" style="68" customWidth="1"/>
    <col min="12026" max="12026" width="3.42578125" style="68" customWidth="1"/>
    <col min="12027" max="12027" width="3.140625" style="68" customWidth="1"/>
    <col min="12028" max="12028" width="5" style="68" customWidth="1"/>
    <col min="12029" max="12029" width="1.7109375" style="68" customWidth="1"/>
    <col min="12030" max="12030" width="4.85546875" style="68" customWidth="1"/>
    <col min="12031" max="12031" width="1.28515625" style="68" customWidth="1"/>
    <col min="12032" max="12032" width="5.28515625" style="68" customWidth="1"/>
    <col min="12033" max="12033" width="0.85546875" style="68" customWidth="1"/>
    <col min="12034" max="12034" width="3" style="68" customWidth="1"/>
    <col min="12035" max="12035" width="3.42578125" style="68" customWidth="1"/>
    <col min="12036" max="12036" width="10.85546875" style="68" customWidth="1"/>
    <col min="12037" max="12037" width="14" style="68" customWidth="1"/>
    <col min="12038" max="12038" width="17.140625" style="68" customWidth="1"/>
    <col min="12039" max="12039" width="15.5703125" style="68" customWidth="1"/>
    <col min="12040" max="12040" width="13.28515625" style="68" customWidth="1"/>
    <col min="12041" max="12041" width="12.28515625" style="68" customWidth="1"/>
    <col min="12042" max="12042" width="13.42578125" style="68" customWidth="1"/>
    <col min="12043" max="12043" width="51.140625" style="68" customWidth="1"/>
    <col min="12044" max="12044" width="59" style="68" customWidth="1"/>
    <col min="12045" max="12045" width="60.85546875" style="68" customWidth="1"/>
    <col min="12046" max="12046" width="42.42578125" style="68" customWidth="1"/>
    <col min="12047" max="12047" width="15.42578125" style="68" customWidth="1"/>
    <col min="12048" max="12048" width="19" style="68" customWidth="1"/>
    <col min="12049" max="12265" width="9.140625" style="68"/>
    <col min="12266" max="12266" width="2.42578125" style="68" customWidth="1"/>
    <col min="12267" max="12267" width="40.28515625" style="68" customWidth="1"/>
    <col min="12268" max="12268" width="7.5703125" style="68" customWidth="1"/>
    <col min="12269" max="12269" width="4.28515625" style="68" customWidth="1"/>
    <col min="12270" max="12270" width="3" style="68" customWidth="1"/>
    <col min="12271" max="12271" width="5.140625" style="68" customWidth="1"/>
    <col min="12272" max="12272" width="1.140625" style="68" customWidth="1"/>
    <col min="12273" max="12273" width="3.42578125" style="68" customWidth="1"/>
    <col min="12274" max="12274" width="3" style="68" customWidth="1"/>
    <col min="12275" max="12275" width="4" style="68" customWidth="1"/>
    <col min="12276" max="12276" width="3.140625" style="68" customWidth="1"/>
    <col min="12277" max="12277" width="6.140625" style="68" customWidth="1"/>
    <col min="12278" max="12278" width="4.28515625" style="68" customWidth="1"/>
    <col min="12279" max="12279" width="1.7109375" style="68" customWidth="1"/>
    <col min="12280" max="12280" width="3.42578125" style="68" customWidth="1"/>
    <col min="12281" max="12281" width="2.7109375" style="68" customWidth="1"/>
    <col min="12282" max="12282" width="3.42578125" style="68" customWidth="1"/>
    <col min="12283" max="12283" width="3.140625" style="68" customWidth="1"/>
    <col min="12284" max="12284" width="5" style="68" customWidth="1"/>
    <col min="12285" max="12285" width="1.7109375" style="68" customWidth="1"/>
    <col min="12286" max="12286" width="4.85546875" style="68" customWidth="1"/>
    <col min="12287" max="12287" width="1.28515625" style="68" customWidth="1"/>
    <col min="12288" max="12288" width="5.28515625" style="68" customWidth="1"/>
    <col min="12289" max="12289" width="0.85546875" style="68" customWidth="1"/>
    <col min="12290" max="12290" width="3" style="68" customWidth="1"/>
    <col min="12291" max="12291" width="3.42578125" style="68" customWidth="1"/>
    <col min="12292" max="12292" width="10.85546875" style="68" customWidth="1"/>
    <col min="12293" max="12293" width="14" style="68" customWidth="1"/>
    <col min="12294" max="12294" width="17.140625" style="68" customWidth="1"/>
    <col min="12295" max="12295" width="15.5703125" style="68" customWidth="1"/>
    <col min="12296" max="12296" width="13.28515625" style="68" customWidth="1"/>
    <col min="12297" max="12297" width="12.28515625" style="68" customWidth="1"/>
    <col min="12298" max="12298" width="13.42578125" style="68" customWidth="1"/>
    <col min="12299" max="12299" width="51.140625" style="68" customWidth="1"/>
    <col min="12300" max="12300" width="59" style="68" customWidth="1"/>
    <col min="12301" max="12301" width="60.85546875" style="68" customWidth="1"/>
    <col min="12302" max="12302" width="42.42578125" style="68" customWidth="1"/>
    <col min="12303" max="12303" width="15.42578125" style="68" customWidth="1"/>
    <col min="12304" max="12304" width="19" style="68" customWidth="1"/>
    <col min="12305" max="12521" width="9.140625" style="68"/>
    <col min="12522" max="12522" width="2.42578125" style="68" customWidth="1"/>
    <col min="12523" max="12523" width="40.28515625" style="68" customWidth="1"/>
    <col min="12524" max="12524" width="7.5703125" style="68" customWidth="1"/>
    <col min="12525" max="12525" width="4.28515625" style="68" customWidth="1"/>
    <col min="12526" max="12526" width="3" style="68" customWidth="1"/>
    <col min="12527" max="12527" width="5.140625" style="68" customWidth="1"/>
    <col min="12528" max="12528" width="1.140625" style="68" customWidth="1"/>
    <col min="12529" max="12529" width="3.42578125" style="68" customWidth="1"/>
    <col min="12530" max="12530" width="3" style="68" customWidth="1"/>
    <col min="12531" max="12531" width="4" style="68" customWidth="1"/>
    <col min="12532" max="12532" width="3.140625" style="68" customWidth="1"/>
    <col min="12533" max="12533" width="6.140625" style="68" customWidth="1"/>
    <col min="12534" max="12534" width="4.28515625" style="68" customWidth="1"/>
    <col min="12535" max="12535" width="1.7109375" style="68" customWidth="1"/>
    <col min="12536" max="12536" width="3.42578125" style="68" customWidth="1"/>
    <col min="12537" max="12537" width="2.7109375" style="68" customWidth="1"/>
    <col min="12538" max="12538" width="3.42578125" style="68" customWidth="1"/>
    <col min="12539" max="12539" width="3.140625" style="68" customWidth="1"/>
    <col min="12540" max="12540" width="5" style="68" customWidth="1"/>
    <col min="12541" max="12541" width="1.7109375" style="68" customWidth="1"/>
    <col min="12542" max="12542" width="4.85546875" style="68" customWidth="1"/>
    <col min="12543" max="12543" width="1.28515625" style="68" customWidth="1"/>
    <col min="12544" max="12544" width="5.28515625" style="68" customWidth="1"/>
    <col min="12545" max="12545" width="0.85546875" style="68" customWidth="1"/>
    <col min="12546" max="12546" width="3" style="68" customWidth="1"/>
    <col min="12547" max="12547" width="3.42578125" style="68" customWidth="1"/>
    <col min="12548" max="12548" width="10.85546875" style="68" customWidth="1"/>
    <col min="12549" max="12549" width="14" style="68" customWidth="1"/>
    <col min="12550" max="12550" width="17.140625" style="68" customWidth="1"/>
    <col min="12551" max="12551" width="15.5703125" style="68" customWidth="1"/>
    <col min="12552" max="12552" width="13.28515625" style="68" customWidth="1"/>
    <col min="12553" max="12553" width="12.28515625" style="68" customWidth="1"/>
    <col min="12554" max="12554" width="13.42578125" style="68" customWidth="1"/>
    <col min="12555" max="12555" width="51.140625" style="68" customWidth="1"/>
    <col min="12556" max="12556" width="59" style="68" customWidth="1"/>
    <col min="12557" max="12557" width="60.85546875" style="68" customWidth="1"/>
    <col min="12558" max="12558" width="42.42578125" style="68" customWidth="1"/>
    <col min="12559" max="12559" width="15.42578125" style="68" customWidth="1"/>
    <col min="12560" max="12560" width="19" style="68" customWidth="1"/>
    <col min="12561" max="12777" width="9.140625" style="68"/>
    <col min="12778" max="12778" width="2.42578125" style="68" customWidth="1"/>
    <col min="12779" max="12779" width="40.28515625" style="68" customWidth="1"/>
    <col min="12780" max="12780" width="7.5703125" style="68" customWidth="1"/>
    <col min="12781" max="12781" width="4.28515625" style="68" customWidth="1"/>
    <col min="12782" max="12782" width="3" style="68" customWidth="1"/>
    <col min="12783" max="12783" width="5.140625" style="68" customWidth="1"/>
    <col min="12784" max="12784" width="1.140625" style="68" customWidth="1"/>
    <col min="12785" max="12785" width="3.42578125" style="68" customWidth="1"/>
    <col min="12786" max="12786" width="3" style="68" customWidth="1"/>
    <col min="12787" max="12787" width="4" style="68" customWidth="1"/>
    <col min="12788" max="12788" width="3.140625" style="68" customWidth="1"/>
    <col min="12789" max="12789" width="6.140625" style="68" customWidth="1"/>
    <col min="12790" max="12790" width="4.28515625" style="68" customWidth="1"/>
    <col min="12791" max="12791" width="1.7109375" style="68" customWidth="1"/>
    <col min="12792" max="12792" width="3.42578125" style="68" customWidth="1"/>
    <col min="12793" max="12793" width="2.7109375" style="68" customWidth="1"/>
    <col min="12794" max="12794" width="3.42578125" style="68" customWidth="1"/>
    <col min="12795" max="12795" width="3.140625" style="68" customWidth="1"/>
    <col min="12796" max="12796" width="5" style="68" customWidth="1"/>
    <col min="12797" max="12797" width="1.7109375" style="68" customWidth="1"/>
    <col min="12798" max="12798" width="4.85546875" style="68" customWidth="1"/>
    <col min="12799" max="12799" width="1.28515625" style="68" customWidth="1"/>
    <col min="12800" max="12800" width="5.28515625" style="68" customWidth="1"/>
    <col min="12801" max="12801" width="0.85546875" style="68" customWidth="1"/>
    <col min="12802" max="12802" width="3" style="68" customWidth="1"/>
    <col min="12803" max="12803" width="3.42578125" style="68" customWidth="1"/>
    <col min="12804" max="12804" width="10.85546875" style="68" customWidth="1"/>
    <col min="12805" max="12805" width="14" style="68" customWidth="1"/>
    <col min="12806" max="12806" width="17.140625" style="68" customWidth="1"/>
    <col min="12807" max="12807" width="15.5703125" style="68" customWidth="1"/>
    <col min="12808" max="12808" width="13.28515625" style="68" customWidth="1"/>
    <col min="12809" max="12809" width="12.28515625" style="68" customWidth="1"/>
    <col min="12810" max="12810" width="13.42578125" style="68" customWidth="1"/>
    <col min="12811" max="12811" width="51.140625" style="68" customWidth="1"/>
    <col min="12812" max="12812" width="59" style="68" customWidth="1"/>
    <col min="12813" max="12813" width="60.85546875" style="68" customWidth="1"/>
    <col min="12814" max="12814" width="42.42578125" style="68" customWidth="1"/>
    <col min="12815" max="12815" width="15.42578125" style="68" customWidth="1"/>
    <col min="12816" max="12816" width="19" style="68" customWidth="1"/>
    <col min="12817" max="13033" width="9.140625" style="68"/>
    <col min="13034" max="13034" width="2.42578125" style="68" customWidth="1"/>
    <col min="13035" max="13035" width="40.28515625" style="68" customWidth="1"/>
    <col min="13036" max="13036" width="7.5703125" style="68" customWidth="1"/>
    <col min="13037" max="13037" width="4.28515625" style="68" customWidth="1"/>
    <col min="13038" max="13038" width="3" style="68" customWidth="1"/>
    <col min="13039" max="13039" width="5.140625" style="68" customWidth="1"/>
    <col min="13040" max="13040" width="1.140625" style="68" customWidth="1"/>
    <col min="13041" max="13041" width="3.42578125" style="68" customWidth="1"/>
    <col min="13042" max="13042" width="3" style="68" customWidth="1"/>
    <col min="13043" max="13043" width="4" style="68" customWidth="1"/>
    <col min="13044" max="13044" width="3.140625" style="68" customWidth="1"/>
    <col min="13045" max="13045" width="6.140625" style="68" customWidth="1"/>
    <col min="13046" max="13046" width="4.28515625" style="68" customWidth="1"/>
    <col min="13047" max="13047" width="1.7109375" style="68" customWidth="1"/>
    <col min="13048" max="13048" width="3.42578125" style="68" customWidth="1"/>
    <col min="13049" max="13049" width="2.7109375" style="68" customWidth="1"/>
    <col min="13050" max="13050" width="3.42578125" style="68" customWidth="1"/>
    <col min="13051" max="13051" width="3.140625" style="68" customWidth="1"/>
    <col min="13052" max="13052" width="5" style="68" customWidth="1"/>
    <col min="13053" max="13053" width="1.7109375" style="68" customWidth="1"/>
    <col min="13054" max="13054" width="4.85546875" style="68" customWidth="1"/>
    <col min="13055" max="13055" width="1.28515625" style="68" customWidth="1"/>
    <col min="13056" max="13056" width="5.28515625" style="68" customWidth="1"/>
    <col min="13057" max="13057" width="0.85546875" style="68" customWidth="1"/>
    <col min="13058" max="13058" width="3" style="68" customWidth="1"/>
    <col min="13059" max="13059" width="3.42578125" style="68" customWidth="1"/>
    <col min="13060" max="13060" width="10.85546875" style="68" customWidth="1"/>
    <col min="13061" max="13061" width="14" style="68" customWidth="1"/>
    <col min="13062" max="13062" width="17.140625" style="68" customWidth="1"/>
    <col min="13063" max="13063" width="15.5703125" style="68" customWidth="1"/>
    <col min="13064" max="13064" width="13.28515625" style="68" customWidth="1"/>
    <col min="13065" max="13065" width="12.28515625" style="68" customWidth="1"/>
    <col min="13066" max="13066" width="13.42578125" style="68" customWidth="1"/>
    <col min="13067" max="13067" width="51.140625" style="68" customWidth="1"/>
    <col min="13068" max="13068" width="59" style="68" customWidth="1"/>
    <col min="13069" max="13069" width="60.85546875" style="68" customWidth="1"/>
    <col min="13070" max="13070" width="42.42578125" style="68" customWidth="1"/>
    <col min="13071" max="13071" width="15.42578125" style="68" customWidth="1"/>
    <col min="13072" max="13072" width="19" style="68" customWidth="1"/>
    <col min="13073" max="13289" width="9.140625" style="68"/>
    <col min="13290" max="13290" width="2.42578125" style="68" customWidth="1"/>
    <col min="13291" max="13291" width="40.28515625" style="68" customWidth="1"/>
    <col min="13292" max="13292" width="7.5703125" style="68" customWidth="1"/>
    <col min="13293" max="13293" width="4.28515625" style="68" customWidth="1"/>
    <col min="13294" max="13294" width="3" style="68" customWidth="1"/>
    <col min="13295" max="13295" width="5.140625" style="68" customWidth="1"/>
    <col min="13296" max="13296" width="1.140625" style="68" customWidth="1"/>
    <col min="13297" max="13297" width="3.42578125" style="68" customWidth="1"/>
    <col min="13298" max="13298" width="3" style="68" customWidth="1"/>
    <col min="13299" max="13299" width="4" style="68" customWidth="1"/>
    <col min="13300" max="13300" width="3.140625" style="68" customWidth="1"/>
    <col min="13301" max="13301" width="6.140625" style="68" customWidth="1"/>
    <col min="13302" max="13302" width="4.28515625" style="68" customWidth="1"/>
    <col min="13303" max="13303" width="1.7109375" style="68" customWidth="1"/>
    <col min="13304" max="13304" width="3.42578125" style="68" customWidth="1"/>
    <col min="13305" max="13305" width="2.7109375" style="68" customWidth="1"/>
    <col min="13306" max="13306" width="3.42578125" style="68" customWidth="1"/>
    <col min="13307" max="13307" width="3.140625" style="68" customWidth="1"/>
    <col min="13308" max="13308" width="5" style="68" customWidth="1"/>
    <col min="13309" max="13309" width="1.7109375" style="68" customWidth="1"/>
    <col min="13310" max="13310" width="4.85546875" style="68" customWidth="1"/>
    <col min="13311" max="13311" width="1.28515625" style="68" customWidth="1"/>
    <col min="13312" max="13312" width="5.28515625" style="68" customWidth="1"/>
    <col min="13313" max="13313" width="0.85546875" style="68" customWidth="1"/>
    <col min="13314" max="13314" width="3" style="68" customWidth="1"/>
    <col min="13315" max="13315" width="3.42578125" style="68" customWidth="1"/>
    <col min="13316" max="13316" width="10.85546875" style="68" customWidth="1"/>
    <col min="13317" max="13317" width="14" style="68" customWidth="1"/>
    <col min="13318" max="13318" width="17.140625" style="68" customWidth="1"/>
    <col min="13319" max="13319" width="15.5703125" style="68" customWidth="1"/>
    <col min="13320" max="13320" width="13.28515625" style="68" customWidth="1"/>
    <col min="13321" max="13321" width="12.28515625" style="68" customWidth="1"/>
    <col min="13322" max="13322" width="13.42578125" style="68" customWidth="1"/>
    <col min="13323" max="13323" width="51.140625" style="68" customWidth="1"/>
    <col min="13324" max="13324" width="59" style="68" customWidth="1"/>
    <col min="13325" max="13325" width="60.85546875" style="68" customWidth="1"/>
    <col min="13326" max="13326" width="42.42578125" style="68" customWidth="1"/>
    <col min="13327" max="13327" width="15.42578125" style="68" customWidth="1"/>
    <col min="13328" max="13328" width="19" style="68" customWidth="1"/>
    <col min="13329" max="13545" width="9.140625" style="68"/>
    <col min="13546" max="13546" width="2.42578125" style="68" customWidth="1"/>
    <col min="13547" max="13547" width="40.28515625" style="68" customWidth="1"/>
    <col min="13548" max="13548" width="7.5703125" style="68" customWidth="1"/>
    <col min="13549" max="13549" width="4.28515625" style="68" customWidth="1"/>
    <col min="13550" max="13550" width="3" style="68" customWidth="1"/>
    <col min="13551" max="13551" width="5.140625" style="68" customWidth="1"/>
    <col min="13552" max="13552" width="1.140625" style="68" customWidth="1"/>
    <col min="13553" max="13553" width="3.42578125" style="68" customWidth="1"/>
    <col min="13554" max="13554" width="3" style="68" customWidth="1"/>
    <col min="13555" max="13555" width="4" style="68" customWidth="1"/>
    <col min="13556" max="13556" width="3.140625" style="68" customWidth="1"/>
    <col min="13557" max="13557" width="6.140625" style="68" customWidth="1"/>
    <col min="13558" max="13558" width="4.28515625" style="68" customWidth="1"/>
    <col min="13559" max="13559" width="1.7109375" style="68" customWidth="1"/>
    <col min="13560" max="13560" width="3.42578125" style="68" customWidth="1"/>
    <col min="13561" max="13561" width="2.7109375" style="68" customWidth="1"/>
    <col min="13562" max="13562" width="3.42578125" style="68" customWidth="1"/>
    <col min="13563" max="13563" width="3.140625" style="68" customWidth="1"/>
    <col min="13564" max="13564" width="5" style="68" customWidth="1"/>
    <col min="13565" max="13565" width="1.7109375" style="68" customWidth="1"/>
    <col min="13566" max="13566" width="4.85546875" style="68" customWidth="1"/>
    <col min="13567" max="13567" width="1.28515625" style="68" customWidth="1"/>
    <col min="13568" max="13568" width="5.28515625" style="68" customWidth="1"/>
    <col min="13569" max="13569" width="0.85546875" style="68" customWidth="1"/>
    <col min="13570" max="13570" width="3" style="68" customWidth="1"/>
    <col min="13571" max="13571" width="3.42578125" style="68" customWidth="1"/>
    <col min="13572" max="13572" width="10.85546875" style="68" customWidth="1"/>
    <col min="13573" max="13573" width="14" style="68" customWidth="1"/>
    <col min="13574" max="13574" width="17.140625" style="68" customWidth="1"/>
    <col min="13575" max="13575" width="15.5703125" style="68" customWidth="1"/>
    <col min="13576" max="13576" width="13.28515625" style="68" customWidth="1"/>
    <col min="13577" max="13577" width="12.28515625" style="68" customWidth="1"/>
    <col min="13578" max="13578" width="13.42578125" style="68" customWidth="1"/>
    <col min="13579" max="13579" width="51.140625" style="68" customWidth="1"/>
    <col min="13580" max="13580" width="59" style="68" customWidth="1"/>
    <col min="13581" max="13581" width="60.85546875" style="68" customWidth="1"/>
    <col min="13582" max="13582" width="42.42578125" style="68" customWidth="1"/>
    <col min="13583" max="13583" width="15.42578125" style="68" customWidth="1"/>
    <col min="13584" max="13584" width="19" style="68" customWidth="1"/>
    <col min="13585" max="13801" width="9.140625" style="68"/>
    <col min="13802" max="13802" width="2.42578125" style="68" customWidth="1"/>
    <col min="13803" max="13803" width="40.28515625" style="68" customWidth="1"/>
    <col min="13804" max="13804" width="7.5703125" style="68" customWidth="1"/>
    <col min="13805" max="13805" width="4.28515625" style="68" customWidth="1"/>
    <col min="13806" max="13806" width="3" style="68" customWidth="1"/>
    <col min="13807" max="13807" width="5.140625" style="68" customWidth="1"/>
    <col min="13808" max="13808" width="1.140625" style="68" customWidth="1"/>
    <col min="13809" max="13809" width="3.42578125" style="68" customWidth="1"/>
    <col min="13810" max="13810" width="3" style="68" customWidth="1"/>
    <col min="13811" max="13811" width="4" style="68" customWidth="1"/>
    <col min="13812" max="13812" width="3.140625" style="68" customWidth="1"/>
    <col min="13813" max="13813" width="6.140625" style="68" customWidth="1"/>
    <col min="13814" max="13814" width="4.28515625" style="68" customWidth="1"/>
    <col min="13815" max="13815" width="1.7109375" style="68" customWidth="1"/>
    <col min="13816" max="13816" width="3.42578125" style="68" customWidth="1"/>
    <col min="13817" max="13817" width="2.7109375" style="68" customWidth="1"/>
    <col min="13818" max="13818" width="3.42578125" style="68" customWidth="1"/>
    <col min="13819" max="13819" width="3.140625" style="68" customWidth="1"/>
    <col min="13820" max="13820" width="5" style="68" customWidth="1"/>
    <col min="13821" max="13821" width="1.7109375" style="68" customWidth="1"/>
    <col min="13822" max="13822" width="4.85546875" style="68" customWidth="1"/>
    <col min="13823" max="13823" width="1.28515625" style="68" customWidth="1"/>
    <col min="13824" max="13824" width="5.28515625" style="68" customWidth="1"/>
    <col min="13825" max="13825" width="0.85546875" style="68" customWidth="1"/>
    <col min="13826" max="13826" width="3" style="68" customWidth="1"/>
    <col min="13827" max="13827" width="3.42578125" style="68" customWidth="1"/>
    <col min="13828" max="13828" width="10.85546875" style="68" customWidth="1"/>
    <col min="13829" max="13829" width="14" style="68" customWidth="1"/>
    <col min="13830" max="13830" width="17.140625" style="68" customWidth="1"/>
    <col min="13831" max="13831" width="15.5703125" style="68" customWidth="1"/>
    <col min="13832" max="13832" width="13.28515625" style="68" customWidth="1"/>
    <col min="13833" max="13833" width="12.28515625" style="68" customWidth="1"/>
    <col min="13834" max="13834" width="13.42578125" style="68" customWidth="1"/>
    <col min="13835" max="13835" width="51.140625" style="68" customWidth="1"/>
    <col min="13836" max="13836" width="59" style="68" customWidth="1"/>
    <col min="13837" max="13837" width="60.85546875" style="68" customWidth="1"/>
    <col min="13838" max="13838" width="42.42578125" style="68" customWidth="1"/>
    <col min="13839" max="13839" width="15.42578125" style="68" customWidth="1"/>
    <col min="13840" max="13840" width="19" style="68" customWidth="1"/>
    <col min="13841" max="14057" width="9.140625" style="68"/>
    <col min="14058" max="14058" width="2.42578125" style="68" customWidth="1"/>
    <col min="14059" max="14059" width="40.28515625" style="68" customWidth="1"/>
    <col min="14060" max="14060" width="7.5703125" style="68" customWidth="1"/>
    <col min="14061" max="14061" width="4.28515625" style="68" customWidth="1"/>
    <col min="14062" max="14062" width="3" style="68" customWidth="1"/>
    <col min="14063" max="14063" width="5.140625" style="68" customWidth="1"/>
    <col min="14064" max="14064" width="1.140625" style="68" customWidth="1"/>
    <col min="14065" max="14065" width="3.42578125" style="68" customWidth="1"/>
    <col min="14066" max="14066" width="3" style="68" customWidth="1"/>
    <col min="14067" max="14067" width="4" style="68" customWidth="1"/>
    <col min="14068" max="14068" width="3.140625" style="68" customWidth="1"/>
    <col min="14069" max="14069" width="6.140625" style="68" customWidth="1"/>
    <col min="14070" max="14070" width="4.28515625" style="68" customWidth="1"/>
    <col min="14071" max="14071" width="1.7109375" style="68" customWidth="1"/>
    <col min="14072" max="14072" width="3.42578125" style="68" customWidth="1"/>
    <col min="14073" max="14073" width="2.7109375" style="68" customWidth="1"/>
    <col min="14074" max="14074" width="3.42578125" style="68" customWidth="1"/>
    <col min="14075" max="14075" width="3.140625" style="68" customWidth="1"/>
    <col min="14076" max="14076" width="5" style="68" customWidth="1"/>
    <col min="14077" max="14077" width="1.7109375" style="68" customWidth="1"/>
    <col min="14078" max="14078" width="4.85546875" style="68" customWidth="1"/>
    <col min="14079" max="14079" width="1.28515625" style="68" customWidth="1"/>
    <col min="14080" max="14080" width="5.28515625" style="68" customWidth="1"/>
    <col min="14081" max="14081" width="0.85546875" style="68" customWidth="1"/>
    <col min="14082" max="14082" width="3" style="68" customWidth="1"/>
    <col min="14083" max="14083" width="3.42578125" style="68" customWidth="1"/>
    <col min="14084" max="14084" width="10.85546875" style="68" customWidth="1"/>
    <col min="14085" max="14085" width="14" style="68" customWidth="1"/>
    <col min="14086" max="14086" width="17.140625" style="68" customWidth="1"/>
    <col min="14087" max="14087" width="15.5703125" style="68" customWidth="1"/>
    <col min="14088" max="14088" width="13.28515625" style="68" customWidth="1"/>
    <col min="14089" max="14089" width="12.28515625" style="68" customWidth="1"/>
    <col min="14090" max="14090" width="13.42578125" style="68" customWidth="1"/>
    <col min="14091" max="14091" width="51.140625" style="68" customWidth="1"/>
    <col min="14092" max="14092" width="59" style="68" customWidth="1"/>
    <col min="14093" max="14093" width="60.85546875" style="68" customWidth="1"/>
    <col min="14094" max="14094" width="42.42578125" style="68" customWidth="1"/>
    <col min="14095" max="14095" width="15.42578125" style="68" customWidth="1"/>
    <col min="14096" max="14096" width="19" style="68" customWidth="1"/>
    <col min="14097" max="14313" width="9.140625" style="68"/>
    <col min="14314" max="14314" width="2.42578125" style="68" customWidth="1"/>
    <col min="14315" max="14315" width="40.28515625" style="68" customWidth="1"/>
    <col min="14316" max="14316" width="7.5703125" style="68" customWidth="1"/>
    <col min="14317" max="14317" width="4.28515625" style="68" customWidth="1"/>
    <col min="14318" max="14318" width="3" style="68" customWidth="1"/>
    <col min="14319" max="14319" width="5.140625" style="68" customWidth="1"/>
    <col min="14320" max="14320" width="1.140625" style="68" customWidth="1"/>
    <col min="14321" max="14321" width="3.42578125" style="68" customWidth="1"/>
    <col min="14322" max="14322" width="3" style="68" customWidth="1"/>
    <col min="14323" max="14323" width="4" style="68" customWidth="1"/>
    <col min="14324" max="14324" width="3.140625" style="68" customWidth="1"/>
    <col min="14325" max="14325" width="6.140625" style="68" customWidth="1"/>
    <col min="14326" max="14326" width="4.28515625" style="68" customWidth="1"/>
    <col min="14327" max="14327" width="1.7109375" style="68" customWidth="1"/>
    <col min="14328" max="14328" width="3.42578125" style="68" customWidth="1"/>
    <col min="14329" max="14329" width="2.7109375" style="68" customWidth="1"/>
    <col min="14330" max="14330" width="3.42578125" style="68" customWidth="1"/>
    <col min="14331" max="14331" width="3.140625" style="68" customWidth="1"/>
    <col min="14332" max="14332" width="5" style="68" customWidth="1"/>
    <col min="14333" max="14333" width="1.7109375" style="68" customWidth="1"/>
    <col min="14334" max="14334" width="4.85546875" style="68" customWidth="1"/>
    <col min="14335" max="14335" width="1.28515625" style="68" customWidth="1"/>
    <col min="14336" max="14336" width="5.28515625" style="68" customWidth="1"/>
    <col min="14337" max="14337" width="0.85546875" style="68" customWidth="1"/>
    <col min="14338" max="14338" width="3" style="68" customWidth="1"/>
    <col min="14339" max="14339" width="3.42578125" style="68" customWidth="1"/>
    <col min="14340" max="14340" width="10.85546875" style="68" customWidth="1"/>
    <col min="14341" max="14341" width="14" style="68" customWidth="1"/>
    <col min="14342" max="14342" width="17.140625" style="68" customWidth="1"/>
    <col min="14343" max="14343" width="15.5703125" style="68" customWidth="1"/>
    <col min="14344" max="14344" width="13.28515625" style="68" customWidth="1"/>
    <col min="14345" max="14345" width="12.28515625" style="68" customWidth="1"/>
    <col min="14346" max="14346" width="13.42578125" style="68" customWidth="1"/>
    <col min="14347" max="14347" width="51.140625" style="68" customWidth="1"/>
    <col min="14348" max="14348" width="59" style="68" customWidth="1"/>
    <col min="14349" max="14349" width="60.85546875" style="68" customWidth="1"/>
    <col min="14350" max="14350" width="42.42578125" style="68" customWidth="1"/>
    <col min="14351" max="14351" width="15.42578125" style="68" customWidth="1"/>
    <col min="14352" max="14352" width="19" style="68" customWidth="1"/>
    <col min="14353" max="14569" width="9.140625" style="68"/>
    <col min="14570" max="14570" width="2.42578125" style="68" customWidth="1"/>
    <col min="14571" max="14571" width="40.28515625" style="68" customWidth="1"/>
    <col min="14572" max="14572" width="7.5703125" style="68" customWidth="1"/>
    <col min="14573" max="14573" width="4.28515625" style="68" customWidth="1"/>
    <col min="14574" max="14574" width="3" style="68" customWidth="1"/>
    <col min="14575" max="14575" width="5.140625" style="68" customWidth="1"/>
    <col min="14576" max="14576" width="1.140625" style="68" customWidth="1"/>
    <col min="14577" max="14577" width="3.42578125" style="68" customWidth="1"/>
    <col min="14578" max="14578" width="3" style="68" customWidth="1"/>
    <col min="14579" max="14579" width="4" style="68" customWidth="1"/>
    <col min="14580" max="14580" width="3.140625" style="68" customWidth="1"/>
    <col min="14581" max="14581" width="6.140625" style="68" customWidth="1"/>
    <col min="14582" max="14582" width="4.28515625" style="68" customWidth="1"/>
    <col min="14583" max="14583" width="1.7109375" style="68" customWidth="1"/>
    <col min="14584" max="14584" width="3.42578125" style="68" customWidth="1"/>
    <col min="14585" max="14585" width="2.7109375" style="68" customWidth="1"/>
    <col min="14586" max="14586" width="3.42578125" style="68" customWidth="1"/>
    <col min="14587" max="14587" width="3.140625" style="68" customWidth="1"/>
    <col min="14588" max="14588" width="5" style="68" customWidth="1"/>
    <col min="14589" max="14589" width="1.7109375" style="68" customWidth="1"/>
    <col min="14590" max="14590" width="4.85546875" style="68" customWidth="1"/>
    <col min="14591" max="14591" width="1.28515625" style="68" customWidth="1"/>
    <col min="14592" max="14592" width="5.28515625" style="68" customWidth="1"/>
    <col min="14593" max="14593" width="0.85546875" style="68" customWidth="1"/>
    <col min="14594" max="14594" width="3" style="68" customWidth="1"/>
    <col min="14595" max="14595" width="3.42578125" style="68" customWidth="1"/>
    <col min="14596" max="14596" width="10.85546875" style="68" customWidth="1"/>
    <col min="14597" max="14597" width="14" style="68" customWidth="1"/>
    <col min="14598" max="14598" width="17.140625" style="68" customWidth="1"/>
    <col min="14599" max="14599" width="15.5703125" style="68" customWidth="1"/>
    <col min="14600" max="14600" width="13.28515625" style="68" customWidth="1"/>
    <col min="14601" max="14601" width="12.28515625" style="68" customWidth="1"/>
    <col min="14602" max="14602" width="13.42578125" style="68" customWidth="1"/>
    <col min="14603" max="14603" width="51.140625" style="68" customWidth="1"/>
    <col min="14604" max="14604" width="59" style="68" customWidth="1"/>
    <col min="14605" max="14605" width="60.85546875" style="68" customWidth="1"/>
    <col min="14606" max="14606" width="42.42578125" style="68" customWidth="1"/>
    <col min="14607" max="14607" width="15.42578125" style="68" customWidth="1"/>
    <col min="14608" max="14608" width="19" style="68" customWidth="1"/>
    <col min="14609" max="14825" width="9.140625" style="68"/>
    <col min="14826" max="14826" width="2.42578125" style="68" customWidth="1"/>
    <col min="14827" max="14827" width="40.28515625" style="68" customWidth="1"/>
    <col min="14828" max="14828" width="7.5703125" style="68" customWidth="1"/>
    <col min="14829" max="14829" width="4.28515625" style="68" customWidth="1"/>
    <col min="14830" max="14830" width="3" style="68" customWidth="1"/>
    <col min="14831" max="14831" width="5.140625" style="68" customWidth="1"/>
    <col min="14832" max="14832" width="1.140625" style="68" customWidth="1"/>
    <col min="14833" max="14833" width="3.42578125" style="68" customWidth="1"/>
    <col min="14834" max="14834" width="3" style="68" customWidth="1"/>
    <col min="14835" max="14835" width="4" style="68" customWidth="1"/>
    <col min="14836" max="14836" width="3.140625" style="68" customWidth="1"/>
    <col min="14837" max="14837" width="6.140625" style="68" customWidth="1"/>
    <col min="14838" max="14838" width="4.28515625" style="68" customWidth="1"/>
    <col min="14839" max="14839" width="1.7109375" style="68" customWidth="1"/>
    <col min="14840" max="14840" width="3.42578125" style="68" customWidth="1"/>
    <col min="14841" max="14841" width="2.7109375" style="68" customWidth="1"/>
    <col min="14842" max="14842" width="3.42578125" style="68" customWidth="1"/>
    <col min="14843" max="14843" width="3.140625" style="68" customWidth="1"/>
    <col min="14844" max="14844" width="5" style="68" customWidth="1"/>
    <col min="14845" max="14845" width="1.7109375" style="68" customWidth="1"/>
    <col min="14846" max="14846" width="4.85546875" style="68" customWidth="1"/>
    <col min="14847" max="14847" width="1.28515625" style="68" customWidth="1"/>
    <col min="14848" max="14848" width="5.28515625" style="68" customWidth="1"/>
    <col min="14849" max="14849" width="0.85546875" style="68" customWidth="1"/>
    <col min="14850" max="14850" width="3" style="68" customWidth="1"/>
    <col min="14851" max="14851" width="3.42578125" style="68" customWidth="1"/>
    <col min="14852" max="14852" width="10.85546875" style="68" customWidth="1"/>
    <col min="14853" max="14853" width="14" style="68" customWidth="1"/>
    <col min="14854" max="14854" width="17.140625" style="68" customWidth="1"/>
    <col min="14855" max="14855" width="15.5703125" style="68" customWidth="1"/>
    <col min="14856" max="14856" width="13.28515625" style="68" customWidth="1"/>
    <col min="14857" max="14857" width="12.28515625" style="68" customWidth="1"/>
    <col min="14858" max="14858" width="13.42578125" style="68" customWidth="1"/>
    <col min="14859" max="14859" width="51.140625" style="68" customWidth="1"/>
    <col min="14860" max="14860" width="59" style="68" customWidth="1"/>
    <col min="14861" max="14861" width="60.85546875" style="68" customWidth="1"/>
    <col min="14862" max="14862" width="42.42578125" style="68" customWidth="1"/>
    <col min="14863" max="14863" width="15.42578125" style="68" customWidth="1"/>
    <col min="14864" max="14864" width="19" style="68" customWidth="1"/>
    <col min="14865" max="15081" width="9.140625" style="68"/>
    <col min="15082" max="15082" width="2.42578125" style="68" customWidth="1"/>
    <col min="15083" max="15083" width="40.28515625" style="68" customWidth="1"/>
    <col min="15084" max="15084" width="7.5703125" style="68" customWidth="1"/>
    <col min="15085" max="15085" width="4.28515625" style="68" customWidth="1"/>
    <col min="15086" max="15086" width="3" style="68" customWidth="1"/>
    <col min="15087" max="15087" width="5.140625" style="68" customWidth="1"/>
    <col min="15088" max="15088" width="1.140625" style="68" customWidth="1"/>
    <col min="15089" max="15089" width="3.42578125" style="68" customWidth="1"/>
    <col min="15090" max="15090" width="3" style="68" customWidth="1"/>
    <col min="15091" max="15091" width="4" style="68" customWidth="1"/>
    <col min="15092" max="15092" width="3.140625" style="68" customWidth="1"/>
    <col min="15093" max="15093" width="6.140625" style="68" customWidth="1"/>
    <col min="15094" max="15094" width="4.28515625" style="68" customWidth="1"/>
    <col min="15095" max="15095" width="1.7109375" style="68" customWidth="1"/>
    <col min="15096" max="15096" width="3.42578125" style="68" customWidth="1"/>
    <col min="15097" max="15097" width="2.7109375" style="68" customWidth="1"/>
    <col min="15098" max="15098" width="3.42578125" style="68" customWidth="1"/>
    <col min="15099" max="15099" width="3.140625" style="68" customWidth="1"/>
    <col min="15100" max="15100" width="5" style="68" customWidth="1"/>
    <col min="15101" max="15101" width="1.7109375" style="68" customWidth="1"/>
    <col min="15102" max="15102" width="4.85546875" style="68" customWidth="1"/>
    <col min="15103" max="15103" width="1.28515625" style="68" customWidth="1"/>
    <col min="15104" max="15104" width="5.28515625" style="68" customWidth="1"/>
    <col min="15105" max="15105" width="0.85546875" style="68" customWidth="1"/>
    <col min="15106" max="15106" width="3" style="68" customWidth="1"/>
    <col min="15107" max="15107" width="3.42578125" style="68" customWidth="1"/>
    <col min="15108" max="15108" width="10.85546875" style="68" customWidth="1"/>
    <col min="15109" max="15109" width="14" style="68" customWidth="1"/>
    <col min="15110" max="15110" width="17.140625" style="68" customWidth="1"/>
    <col min="15111" max="15111" width="15.5703125" style="68" customWidth="1"/>
    <col min="15112" max="15112" width="13.28515625" style="68" customWidth="1"/>
    <col min="15113" max="15113" width="12.28515625" style="68" customWidth="1"/>
    <col min="15114" max="15114" width="13.42578125" style="68" customWidth="1"/>
    <col min="15115" max="15115" width="51.140625" style="68" customWidth="1"/>
    <col min="15116" max="15116" width="59" style="68" customWidth="1"/>
    <col min="15117" max="15117" width="60.85546875" style="68" customWidth="1"/>
    <col min="15118" max="15118" width="42.42578125" style="68" customWidth="1"/>
    <col min="15119" max="15119" width="15.42578125" style="68" customWidth="1"/>
    <col min="15120" max="15120" width="19" style="68" customWidth="1"/>
    <col min="15121" max="15337" width="9.140625" style="68"/>
    <col min="15338" max="15338" width="2.42578125" style="68" customWidth="1"/>
    <col min="15339" max="15339" width="40.28515625" style="68" customWidth="1"/>
    <col min="15340" max="15340" width="7.5703125" style="68" customWidth="1"/>
    <col min="15341" max="15341" width="4.28515625" style="68" customWidth="1"/>
    <col min="15342" max="15342" width="3" style="68" customWidth="1"/>
    <col min="15343" max="15343" width="5.140625" style="68" customWidth="1"/>
    <col min="15344" max="15344" width="1.140625" style="68" customWidth="1"/>
    <col min="15345" max="15345" width="3.42578125" style="68" customWidth="1"/>
    <col min="15346" max="15346" width="3" style="68" customWidth="1"/>
    <col min="15347" max="15347" width="4" style="68" customWidth="1"/>
    <col min="15348" max="15348" width="3.140625" style="68" customWidth="1"/>
    <col min="15349" max="15349" width="6.140625" style="68" customWidth="1"/>
    <col min="15350" max="15350" width="4.28515625" style="68" customWidth="1"/>
    <col min="15351" max="15351" width="1.7109375" style="68" customWidth="1"/>
    <col min="15352" max="15352" width="3.42578125" style="68" customWidth="1"/>
    <col min="15353" max="15353" width="2.7109375" style="68" customWidth="1"/>
    <col min="15354" max="15354" width="3.42578125" style="68" customWidth="1"/>
    <col min="15355" max="15355" width="3.140625" style="68" customWidth="1"/>
    <col min="15356" max="15356" width="5" style="68" customWidth="1"/>
    <col min="15357" max="15357" width="1.7109375" style="68" customWidth="1"/>
    <col min="15358" max="15358" width="4.85546875" style="68" customWidth="1"/>
    <col min="15359" max="15359" width="1.28515625" style="68" customWidth="1"/>
    <col min="15360" max="15360" width="5.28515625" style="68" customWidth="1"/>
    <col min="15361" max="15361" width="0.85546875" style="68" customWidth="1"/>
    <col min="15362" max="15362" width="3" style="68" customWidth="1"/>
    <col min="15363" max="15363" width="3.42578125" style="68" customWidth="1"/>
    <col min="15364" max="15364" width="10.85546875" style="68" customWidth="1"/>
    <col min="15365" max="15365" width="14" style="68" customWidth="1"/>
    <col min="15366" max="15366" width="17.140625" style="68" customWidth="1"/>
    <col min="15367" max="15367" width="15.5703125" style="68" customWidth="1"/>
    <col min="15368" max="15368" width="13.28515625" style="68" customWidth="1"/>
    <col min="15369" max="15369" width="12.28515625" style="68" customWidth="1"/>
    <col min="15370" max="15370" width="13.42578125" style="68" customWidth="1"/>
    <col min="15371" max="15371" width="51.140625" style="68" customWidth="1"/>
    <col min="15372" max="15372" width="59" style="68" customWidth="1"/>
    <col min="15373" max="15373" width="60.85546875" style="68" customWidth="1"/>
    <col min="15374" max="15374" width="42.42578125" style="68" customWidth="1"/>
    <col min="15375" max="15375" width="15.42578125" style="68" customWidth="1"/>
    <col min="15376" max="15376" width="19" style="68" customWidth="1"/>
    <col min="15377" max="15593" width="9.140625" style="68"/>
    <col min="15594" max="15594" width="2.42578125" style="68" customWidth="1"/>
    <col min="15595" max="15595" width="40.28515625" style="68" customWidth="1"/>
    <col min="15596" max="15596" width="7.5703125" style="68" customWidth="1"/>
    <col min="15597" max="15597" width="4.28515625" style="68" customWidth="1"/>
    <col min="15598" max="15598" width="3" style="68" customWidth="1"/>
    <col min="15599" max="15599" width="5.140625" style="68" customWidth="1"/>
    <col min="15600" max="15600" width="1.140625" style="68" customWidth="1"/>
    <col min="15601" max="15601" width="3.42578125" style="68" customWidth="1"/>
    <col min="15602" max="15602" width="3" style="68" customWidth="1"/>
    <col min="15603" max="15603" width="4" style="68" customWidth="1"/>
    <col min="15604" max="15604" width="3.140625" style="68" customWidth="1"/>
    <col min="15605" max="15605" width="6.140625" style="68" customWidth="1"/>
    <col min="15606" max="15606" width="4.28515625" style="68" customWidth="1"/>
    <col min="15607" max="15607" width="1.7109375" style="68" customWidth="1"/>
    <col min="15608" max="15608" width="3.42578125" style="68" customWidth="1"/>
    <col min="15609" max="15609" width="2.7109375" style="68" customWidth="1"/>
    <col min="15610" max="15610" width="3.42578125" style="68" customWidth="1"/>
    <col min="15611" max="15611" width="3.140625" style="68" customWidth="1"/>
    <col min="15612" max="15612" width="5" style="68" customWidth="1"/>
    <col min="15613" max="15613" width="1.7109375" style="68" customWidth="1"/>
    <col min="15614" max="15614" width="4.85546875" style="68" customWidth="1"/>
    <col min="15615" max="15615" width="1.28515625" style="68" customWidth="1"/>
    <col min="15616" max="15616" width="5.28515625" style="68" customWidth="1"/>
    <col min="15617" max="15617" width="0.85546875" style="68" customWidth="1"/>
    <col min="15618" max="15618" width="3" style="68" customWidth="1"/>
    <col min="15619" max="15619" width="3.42578125" style="68" customWidth="1"/>
    <col min="15620" max="15620" width="10.85546875" style="68" customWidth="1"/>
    <col min="15621" max="15621" width="14" style="68" customWidth="1"/>
    <col min="15622" max="15622" width="17.140625" style="68" customWidth="1"/>
    <col min="15623" max="15623" width="15.5703125" style="68" customWidth="1"/>
    <col min="15624" max="15624" width="13.28515625" style="68" customWidth="1"/>
    <col min="15625" max="15625" width="12.28515625" style="68" customWidth="1"/>
    <col min="15626" max="15626" width="13.42578125" style="68" customWidth="1"/>
    <col min="15627" max="15627" width="51.140625" style="68" customWidth="1"/>
    <col min="15628" max="15628" width="59" style="68" customWidth="1"/>
    <col min="15629" max="15629" width="60.85546875" style="68" customWidth="1"/>
    <col min="15630" max="15630" width="42.42578125" style="68" customWidth="1"/>
    <col min="15631" max="15631" width="15.42578125" style="68" customWidth="1"/>
    <col min="15632" max="15632" width="19" style="68" customWidth="1"/>
    <col min="15633" max="15849" width="9.140625" style="68"/>
    <col min="15850" max="15850" width="2.42578125" style="68" customWidth="1"/>
    <col min="15851" max="15851" width="40.28515625" style="68" customWidth="1"/>
    <col min="15852" max="15852" width="7.5703125" style="68" customWidth="1"/>
    <col min="15853" max="15853" width="4.28515625" style="68" customWidth="1"/>
    <col min="15854" max="15854" width="3" style="68" customWidth="1"/>
    <col min="15855" max="15855" width="5.140625" style="68" customWidth="1"/>
    <col min="15856" max="15856" width="1.140625" style="68" customWidth="1"/>
    <col min="15857" max="15857" width="3.42578125" style="68" customWidth="1"/>
    <col min="15858" max="15858" width="3" style="68" customWidth="1"/>
    <col min="15859" max="15859" width="4" style="68" customWidth="1"/>
    <col min="15860" max="15860" width="3.140625" style="68" customWidth="1"/>
    <col min="15861" max="15861" width="6.140625" style="68" customWidth="1"/>
    <col min="15862" max="15862" width="4.28515625" style="68" customWidth="1"/>
    <col min="15863" max="15863" width="1.7109375" style="68" customWidth="1"/>
    <col min="15864" max="15864" width="3.42578125" style="68" customWidth="1"/>
    <col min="15865" max="15865" width="2.7109375" style="68" customWidth="1"/>
    <col min="15866" max="15866" width="3.42578125" style="68" customWidth="1"/>
    <col min="15867" max="15867" width="3.140625" style="68" customWidth="1"/>
    <col min="15868" max="15868" width="5" style="68" customWidth="1"/>
    <col min="15869" max="15869" width="1.7109375" style="68" customWidth="1"/>
    <col min="15870" max="15870" width="4.85546875" style="68" customWidth="1"/>
    <col min="15871" max="15871" width="1.28515625" style="68" customWidth="1"/>
    <col min="15872" max="15872" width="5.28515625" style="68" customWidth="1"/>
    <col min="15873" max="15873" width="0.85546875" style="68" customWidth="1"/>
    <col min="15874" max="15874" width="3" style="68" customWidth="1"/>
    <col min="15875" max="15875" width="3.42578125" style="68" customWidth="1"/>
    <col min="15876" max="15876" width="10.85546875" style="68" customWidth="1"/>
    <col min="15877" max="15877" width="14" style="68" customWidth="1"/>
    <col min="15878" max="15878" width="17.140625" style="68" customWidth="1"/>
    <col min="15879" max="15879" width="15.5703125" style="68" customWidth="1"/>
    <col min="15880" max="15880" width="13.28515625" style="68" customWidth="1"/>
    <col min="15881" max="15881" width="12.28515625" style="68" customWidth="1"/>
    <col min="15882" max="15882" width="13.42578125" style="68" customWidth="1"/>
    <col min="15883" max="15883" width="51.140625" style="68" customWidth="1"/>
    <col min="15884" max="15884" width="59" style="68" customWidth="1"/>
    <col min="15885" max="15885" width="60.85546875" style="68" customWidth="1"/>
    <col min="15886" max="15886" width="42.42578125" style="68" customWidth="1"/>
    <col min="15887" max="15887" width="15.42578125" style="68" customWidth="1"/>
    <col min="15888" max="15888" width="19" style="68" customWidth="1"/>
    <col min="15889" max="16105" width="9.140625" style="68"/>
    <col min="16106" max="16106" width="2.42578125" style="68" customWidth="1"/>
    <col min="16107" max="16107" width="40.28515625" style="68" customWidth="1"/>
    <col min="16108" max="16108" width="7.5703125" style="68" customWidth="1"/>
    <col min="16109" max="16109" width="4.28515625" style="68" customWidth="1"/>
    <col min="16110" max="16110" width="3" style="68" customWidth="1"/>
    <col min="16111" max="16111" width="5.140625" style="68" customWidth="1"/>
    <col min="16112" max="16112" width="1.140625" style="68" customWidth="1"/>
    <col min="16113" max="16113" width="3.42578125" style="68" customWidth="1"/>
    <col min="16114" max="16114" width="3" style="68" customWidth="1"/>
    <col min="16115" max="16115" width="4" style="68" customWidth="1"/>
    <col min="16116" max="16116" width="3.140625" style="68" customWidth="1"/>
    <col min="16117" max="16117" width="6.140625" style="68" customWidth="1"/>
    <col min="16118" max="16118" width="4.28515625" style="68" customWidth="1"/>
    <col min="16119" max="16119" width="1.7109375" style="68" customWidth="1"/>
    <col min="16120" max="16120" width="3.42578125" style="68" customWidth="1"/>
    <col min="16121" max="16121" width="2.7109375" style="68" customWidth="1"/>
    <col min="16122" max="16122" width="3.42578125" style="68" customWidth="1"/>
    <col min="16123" max="16123" width="3.140625" style="68" customWidth="1"/>
    <col min="16124" max="16124" width="5" style="68" customWidth="1"/>
    <col min="16125" max="16125" width="1.7109375" style="68" customWidth="1"/>
    <col min="16126" max="16126" width="4.85546875" style="68" customWidth="1"/>
    <col min="16127" max="16127" width="1.28515625" style="68" customWidth="1"/>
    <col min="16128" max="16128" width="5.28515625" style="68" customWidth="1"/>
    <col min="16129" max="16129" width="0.85546875" style="68" customWidth="1"/>
    <col min="16130" max="16130" width="3" style="68" customWidth="1"/>
    <col min="16131" max="16131" width="3.42578125" style="68" customWidth="1"/>
    <col min="16132" max="16132" width="10.85546875" style="68" customWidth="1"/>
    <col min="16133" max="16133" width="14" style="68" customWidth="1"/>
    <col min="16134" max="16134" width="17.140625" style="68" customWidth="1"/>
    <col min="16135" max="16135" width="15.5703125" style="68" customWidth="1"/>
    <col min="16136" max="16136" width="13.28515625" style="68" customWidth="1"/>
    <col min="16137" max="16137" width="12.28515625" style="68" customWidth="1"/>
    <col min="16138" max="16138" width="13.42578125" style="68" customWidth="1"/>
    <col min="16139" max="16139" width="51.140625" style="68" customWidth="1"/>
    <col min="16140" max="16140" width="59" style="68" customWidth="1"/>
    <col min="16141" max="16141" width="60.85546875" style="68" customWidth="1"/>
    <col min="16142" max="16142" width="42.42578125" style="68" customWidth="1"/>
    <col min="16143" max="16143" width="15.42578125" style="68" customWidth="1"/>
    <col min="16144" max="16144" width="19" style="68" customWidth="1"/>
    <col min="16145" max="16384" width="9.140625" style="68"/>
  </cols>
  <sheetData>
    <row r="1" spans="1:32" ht="101.45" customHeight="1" x14ac:dyDescent="0.2">
      <c r="B1" s="278" t="s">
        <v>107</v>
      </c>
      <c r="C1" s="279"/>
      <c r="D1" s="279"/>
      <c r="E1" s="279"/>
      <c r="F1" s="279"/>
      <c r="G1" s="279"/>
      <c r="H1" s="279"/>
      <c r="I1" s="279"/>
      <c r="J1" s="279"/>
      <c r="K1" s="279"/>
      <c r="L1" s="279"/>
      <c r="M1" s="279"/>
      <c r="N1" s="279"/>
      <c r="O1" s="279"/>
      <c r="P1" s="279"/>
      <c r="Q1" s="279"/>
      <c r="R1" s="279"/>
      <c r="S1" s="279"/>
      <c r="T1" s="280"/>
    </row>
    <row r="2" spans="1:32" ht="20.25" customHeight="1" x14ac:dyDescent="0.2">
      <c r="B2" s="37"/>
      <c r="C2" s="38"/>
      <c r="D2" s="38"/>
      <c r="E2" s="38"/>
      <c r="F2" s="38"/>
      <c r="G2" s="39"/>
      <c r="H2" s="39"/>
      <c r="I2" s="39"/>
      <c r="J2" s="39"/>
      <c r="K2" s="39"/>
      <c r="L2" s="39"/>
      <c r="M2" s="39"/>
      <c r="N2" s="39"/>
      <c r="O2" s="39"/>
      <c r="P2" s="39"/>
      <c r="Q2" s="40"/>
      <c r="R2" s="41"/>
      <c r="S2" s="41"/>
      <c r="T2" s="42"/>
      <c r="U2" s="1"/>
      <c r="V2" s="1"/>
      <c r="W2" s="1"/>
      <c r="X2" s="1"/>
      <c r="Y2" s="1"/>
      <c r="Z2" s="1"/>
      <c r="AA2" s="1"/>
      <c r="AB2" s="1"/>
      <c r="AC2" s="1"/>
      <c r="AD2" s="1"/>
      <c r="AE2" s="1"/>
      <c r="AF2" s="1"/>
    </row>
    <row r="3" spans="1:32" ht="77.099999999999994" customHeight="1" x14ac:dyDescent="0.2">
      <c r="B3" s="323" t="s">
        <v>1</v>
      </c>
      <c r="C3" s="324"/>
      <c r="D3" s="281" t="s">
        <v>108</v>
      </c>
      <c r="E3" s="282"/>
      <c r="F3" s="282"/>
      <c r="G3" s="282"/>
      <c r="H3" s="282"/>
      <c r="I3" s="282"/>
      <c r="J3" s="282"/>
      <c r="K3" s="282"/>
      <c r="L3" s="282"/>
      <c r="M3" s="283"/>
      <c r="N3" s="293" t="s">
        <v>3</v>
      </c>
      <c r="O3" s="293"/>
      <c r="P3" s="299" t="s">
        <v>4</v>
      </c>
      <c r="Q3" s="299"/>
      <c r="R3" s="299"/>
      <c r="S3" s="299"/>
      <c r="T3" s="300"/>
      <c r="U3" s="1"/>
      <c r="V3" s="1"/>
      <c r="W3" s="1"/>
      <c r="X3" s="1"/>
      <c r="Y3" s="1"/>
      <c r="Z3" s="1"/>
      <c r="AA3" s="1"/>
      <c r="AB3" s="1"/>
      <c r="AC3" s="1"/>
      <c r="AD3" s="1"/>
      <c r="AE3" s="1"/>
      <c r="AF3" s="1"/>
    </row>
    <row r="4" spans="1:32" ht="11.1" customHeight="1" x14ac:dyDescent="0.2">
      <c r="B4" s="43"/>
      <c r="C4" s="44"/>
      <c r="D4" s="44"/>
      <c r="E4" s="44"/>
      <c r="F4" s="44"/>
      <c r="G4" s="44"/>
      <c r="H4" s="44"/>
      <c r="I4" s="44"/>
      <c r="J4" s="44"/>
      <c r="K4" s="44"/>
      <c r="L4" s="44"/>
      <c r="M4" s="44"/>
      <c r="N4" s="44"/>
      <c r="O4" s="44"/>
      <c r="P4" s="44"/>
      <c r="Q4" s="45"/>
      <c r="T4" s="70"/>
    </row>
    <row r="5" spans="1:32" s="71" customFormat="1" ht="64.5" customHeight="1" x14ac:dyDescent="0.2">
      <c r="A5" s="68" t="s">
        <v>5</v>
      </c>
      <c r="B5" s="46" t="s">
        <v>6</v>
      </c>
      <c r="C5" s="36"/>
      <c r="D5" s="35" t="s">
        <v>7</v>
      </c>
      <c r="E5" s="35" t="s">
        <v>8</v>
      </c>
      <c r="F5" s="35" t="s">
        <v>9</v>
      </c>
      <c r="G5" s="35" t="s">
        <v>10</v>
      </c>
      <c r="H5" s="35" t="s">
        <v>11</v>
      </c>
      <c r="I5" s="35" t="s">
        <v>12</v>
      </c>
      <c r="J5" s="35" t="s">
        <v>13</v>
      </c>
      <c r="K5" s="35" t="s">
        <v>14</v>
      </c>
      <c r="L5" s="35" t="s">
        <v>15</v>
      </c>
      <c r="M5" s="35" t="s">
        <v>16</v>
      </c>
      <c r="N5" s="35" t="s">
        <v>17</v>
      </c>
      <c r="O5" s="35" t="s">
        <v>18</v>
      </c>
      <c r="P5" s="35" t="s">
        <v>19</v>
      </c>
      <c r="Q5" s="35" t="s">
        <v>20</v>
      </c>
      <c r="R5" s="35" t="s">
        <v>21</v>
      </c>
      <c r="S5" s="35" t="s">
        <v>22</v>
      </c>
      <c r="T5" s="47" t="s">
        <v>23</v>
      </c>
    </row>
    <row r="6" spans="1:32" ht="40.5" customHeight="1" x14ac:dyDescent="0.2">
      <c r="B6" s="48" t="s">
        <v>24</v>
      </c>
      <c r="C6" s="30"/>
      <c r="D6" s="30"/>
      <c r="E6" s="30"/>
      <c r="F6" s="30"/>
      <c r="G6" s="30"/>
      <c r="H6" s="30"/>
      <c r="I6" s="30"/>
      <c r="J6" s="30"/>
      <c r="K6" s="30"/>
      <c r="L6" s="30"/>
      <c r="M6" s="30"/>
      <c r="N6" s="30"/>
      <c r="O6" s="30"/>
      <c r="P6" s="30"/>
      <c r="Q6" s="30"/>
      <c r="R6" s="30"/>
      <c r="S6" s="30"/>
      <c r="T6" s="49"/>
      <c r="U6" s="1"/>
      <c r="V6" s="1"/>
      <c r="W6" s="1"/>
      <c r="X6" s="1"/>
      <c r="Y6" s="1"/>
      <c r="Z6" s="1"/>
      <c r="AA6" s="1"/>
      <c r="AB6" s="1"/>
      <c r="AC6" s="1"/>
      <c r="AD6" s="1"/>
      <c r="AE6" s="1"/>
      <c r="AF6" s="1"/>
    </row>
    <row r="7" spans="1:32" ht="30" customHeight="1" x14ac:dyDescent="0.2">
      <c r="A7" s="68" t="s">
        <v>25</v>
      </c>
      <c r="B7" s="260" t="s">
        <v>26</v>
      </c>
      <c r="C7" s="301" t="s">
        <v>27</v>
      </c>
      <c r="D7" s="28"/>
      <c r="E7" s="65">
        <v>1</v>
      </c>
      <c r="F7" s="28"/>
      <c r="G7" s="28"/>
      <c r="H7" s="28"/>
      <c r="I7" s="28"/>
      <c r="J7" s="28"/>
      <c r="K7" s="28"/>
      <c r="L7" s="65">
        <v>1</v>
      </c>
      <c r="M7" s="28"/>
      <c r="N7" s="28"/>
      <c r="O7" s="28"/>
      <c r="P7" s="328">
        <v>162</v>
      </c>
      <c r="Q7" s="242"/>
      <c r="R7" s="252"/>
      <c r="S7" s="288"/>
      <c r="T7" s="237"/>
      <c r="U7" s="1"/>
      <c r="V7" s="1"/>
      <c r="W7" s="1"/>
      <c r="X7" s="1"/>
      <c r="Y7" s="1"/>
      <c r="Z7" s="1"/>
      <c r="AA7" s="1"/>
      <c r="AB7" s="1"/>
      <c r="AC7" s="1"/>
      <c r="AD7" s="1"/>
      <c r="AE7" s="1"/>
      <c r="AF7" s="1"/>
    </row>
    <row r="8" spans="1:32" ht="30" customHeight="1" x14ac:dyDescent="0.2">
      <c r="B8" s="261"/>
      <c r="C8" s="301"/>
      <c r="D8" s="28"/>
      <c r="E8" s="28"/>
      <c r="F8" s="28"/>
      <c r="G8" s="28"/>
      <c r="H8" s="28"/>
      <c r="I8" s="28"/>
      <c r="J8" s="28"/>
      <c r="K8" s="28"/>
      <c r="L8" s="28"/>
      <c r="M8" s="28"/>
      <c r="N8" s="28"/>
      <c r="O8" s="28"/>
      <c r="P8" s="329"/>
      <c r="Q8" s="243"/>
      <c r="R8" s="253"/>
      <c r="S8" s="289"/>
      <c r="T8" s="237"/>
      <c r="U8" s="1"/>
      <c r="V8" s="1"/>
      <c r="W8" s="1"/>
      <c r="X8" s="1"/>
      <c r="Y8" s="1"/>
      <c r="Z8" s="1"/>
      <c r="AA8" s="1"/>
      <c r="AB8" s="1"/>
      <c r="AC8" s="1"/>
      <c r="AD8" s="1"/>
      <c r="AE8" s="1"/>
      <c r="AF8" s="1"/>
    </row>
    <row r="9" spans="1:32" ht="30" customHeight="1" x14ac:dyDescent="0.2">
      <c r="B9" s="305" t="s">
        <v>29</v>
      </c>
      <c r="C9" s="301"/>
      <c r="D9" s="28"/>
      <c r="E9" s="28"/>
      <c r="F9" s="28"/>
      <c r="G9" s="28"/>
      <c r="H9" s="28"/>
      <c r="I9" s="28"/>
      <c r="J9" s="28"/>
      <c r="K9" s="65">
        <v>1</v>
      </c>
      <c r="L9" s="28"/>
      <c r="M9" s="28"/>
      <c r="N9" s="28"/>
      <c r="O9" s="28"/>
      <c r="P9" s="274" t="s">
        <v>30</v>
      </c>
      <c r="Q9" s="247"/>
      <c r="R9" s="236"/>
      <c r="S9" s="236"/>
      <c r="T9" s="237"/>
    </row>
    <row r="10" spans="1:32" ht="30" customHeight="1" x14ac:dyDescent="0.2">
      <c r="B10" s="305"/>
      <c r="C10" s="301"/>
      <c r="D10" s="28"/>
      <c r="E10" s="28"/>
      <c r="F10" s="28"/>
      <c r="G10" s="28"/>
      <c r="H10" s="28"/>
      <c r="I10" s="28"/>
      <c r="J10" s="28"/>
      <c r="K10" s="28"/>
      <c r="L10" s="28"/>
      <c r="M10" s="28"/>
      <c r="N10" s="28"/>
      <c r="O10" s="28"/>
      <c r="P10" s="274"/>
      <c r="Q10" s="247"/>
      <c r="R10" s="236"/>
      <c r="S10" s="236"/>
      <c r="T10" s="237"/>
    </row>
    <row r="11" spans="1:32" ht="30" customHeight="1" x14ac:dyDescent="0.2">
      <c r="A11" s="68" t="s">
        <v>25</v>
      </c>
      <c r="B11" s="305" t="s">
        <v>31</v>
      </c>
      <c r="C11" s="301"/>
      <c r="D11" s="28"/>
      <c r="E11" s="28"/>
      <c r="F11" s="65">
        <v>1</v>
      </c>
      <c r="G11" s="28"/>
      <c r="H11" s="28"/>
      <c r="I11" s="28"/>
      <c r="J11" s="28"/>
      <c r="K11" s="65">
        <v>1</v>
      </c>
      <c r="L11" s="28"/>
      <c r="M11" s="28"/>
      <c r="N11" s="28"/>
      <c r="O11" s="28"/>
      <c r="P11" s="297">
        <v>60</v>
      </c>
      <c r="Q11" s="18"/>
      <c r="R11" s="17"/>
      <c r="S11" s="17"/>
      <c r="T11" s="50"/>
    </row>
    <row r="12" spans="1:32" ht="30" customHeight="1" x14ac:dyDescent="0.2">
      <c r="B12" s="305"/>
      <c r="C12" s="301"/>
      <c r="D12" s="28"/>
      <c r="E12" s="28"/>
      <c r="F12" s="28"/>
      <c r="G12" s="28"/>
      <c r="H12" s="28"/>
      <c r="I12" s="28"/>
      <c r="J12" s="28"/>
      <c r="K12" s="28"/>
      <c r="L12" s="28"/>
      <c r="M12" s="28"/>
      <c r="N12" s="28"/>
      <c r="O12" s="28"/>
      <c r="P12" s="298"/>
      <c r="Q12" s="18"/>
      <c r="R12" s="17"/>
      <c r="S12" s="17"/>
      <c r="T12" s="50"/>
    </row>
    <row r="13" spans="1:32" ht="30" customHeight="1" x14ac:dyDescent="0.2">
      <c r="A13" s="68" t="s">
        <v>25</v>
      </c>
      <c r="B13" s="262" t="s">
        <v>109</v>
      </c>
      <c r="C13" s="301"/>
      <c r="D13" s="28"/>
      <c r="E13" s="28"/>
      <c r="F13" s="28"/>
      <c r="G13" s="28"/>
      <c r="H13" s="28"/>
      <c r="I13" s="28"/>
      <c r="J13" s="28"/>
      <c r="K13" s="65">
        <v>1</v>
      </c>
      <c r="L13" s="28"/>
      <c r="M13" s="28"/>
      <c r="N13" s="65">
        <v>1</v>
      </c>
      <c r="O13" s="28"/>
      <c r="P13" s="274" t="s">
        <v>30</v>
      </c>
      <c r="Q13" s="236"/>
      <c r="R13" s="236"/>
      <c r="S13" s="236"/>
      <c r="T13" s="237"/>
      <c r="U13" s="1"/>
      <c r="V13" s="1"/>
      <c r="W13" s="1"/>
      <c r="X13" s="1"/>
      <c r="Y13" s="1"/>
      <c r="Z13" s="1"/>
      <c r="AA13" s="1"/>
      <c r="AB13" s="1"/>
      <c r="AC13" s="1"/>
      <c r="AD13" s="1"/>
      <c r="AE13" s="1"/>
      <c r="AF13" s="1"/>
    </row>
    <row r="14" spans="1:32" ht="30" customHeight="1" x14ac:dyDescent="0.2">
      <c r="B14" s="262"/>
      <c r="C14" s="301"/>
      <c r="D14" s="28"/>
      <c r="E14" s="28"/>
      <c r="F14" s="28"/>
      <c r="G14" s="28"/>
      <c r="H14" s="28"/>
      <c r="I14" s="28"/>
      <c r="J14" s="28"/>
      <c r="K14" s="28"/>
      <c r="L14" s="28"/>
      <c r="M14" s="28"/>
      <c r="N14" s="28"/>
      <c r="O14" s="28"/>
      <c r="P14" s="274"/>
      <c r="Q14" s="236"/>
      <c r="R14" s="236"/>
      <c r="S14" s="236"/>
      <c r="T14" s="237"/>
      <c r="U14" s="1"/>
      <c r="V14" s="1"/>
      <c r="W14" s="1"/>
      <c r="X14" s="1"/>
      <c r="Y14" s="1"/>
      <c r="Z14" s="1"/>
      <c r="AA14" s="1"/>
      <c r="AB14" s="1"/>
      <c r="AC14" s="1"/>
      <c r="AD14" s="1"/>
      <c r="AE14" s="1"/>
      <c r="AF14" s="1"/>
    </row>
    <row r="15" spans="1:32" ht="30" customHeight="1" x14ac:dyDescent="0.2">
      <c r="B15" s="265" t="s">
        <v>33</v>
      </c>
      <c r="C15" s="301"/>
      <c r="D15" s="28"/>
      <c r="E15" s="28"/>
      <c r="F15" s="28"/>
      <c r="G15" s="28"/>
      <c r="H15" s="28"/>
      <c r="I15" s="28"/>
      <c r="J15" s="28"/>
      <c r="K15" s="28"/>
      <c r="L15" s="28"/>
      <c r="M15" s="28"/>
      <c r="N15" s="65">
        <v>1</v>
      </c>
      <c r="O15" s="28"/>
      <c r="P15" s="274" t="s">
        <v>30</v>
      </c>
      <c r="Q15" s="17"/>
      <c r="R15" s="17"/>
      <c r="S15" s="17"/>
      <c r="T15" s="50"/>
      <c r="U15" s="1"/>
      <c r="V15" s="1"/>
      <c r="W15" s="1"/>
      <c r="X15" s="1"/>
      <c r="Y15" s="1"/>
      <c r="Z15" s="1"/>
      <c r="AA15" s="1"/>
      <c r="AB15" s="1"/>
      <c r="AC15" s="1"/>
      <c r="AD15" s="1"/>
      <c r="AE15" s="1"/>
      <c r="AF15" s="1"/>
    </row>
    <row r="16" spans="1:32" ht="30" customHeight="1" x14ac:dyDescent="0.2">
      <c r="B16" s="266"/>
      <c r="C16" s="301"/>
      <c r="D16" s="28"/>
      <c r="E16" s="28"/>
      <c r="F16" s="28"/>
      <c r="G16" s="28"/>
      <c r="H16" s="28"/>
      <c r="I16" s="28"/>
      <c r="J16" s="28"/>
      <c r="K16" s="28"/>
      <c r="L16" s="28"/>
      <c r="M16" s="28"/>
      <c r="N16" s="28"/>
      <c r="O16" s="28"/>
      <c r="P16" s="274"/>
      <c r="Q16" s="17"/>
      <c r="R16" s="17"/>
      <c r="S16" s="17"/>
      <c r="T16" s="50"/>
      <c r="U16" s="1"/>
      <c r="V16" s="1"/>
      <c r="W16" s="1"/>
      <c r="X16" s="1"/>
      <c r="Y16" s="1"/>
      <c r="Z16" s="1"/>
      <c r="AA16" s="1"/>
      <c r="AB16" s="1"/>
      <c r="AC16" s="1"/>
      <c r="AD16" s="1"/>
      <c r="AE16" s="1"/>
      <c r="AF16" s="1"/>
    </row>
    <row r="17" spans="1:20" ht="30" customHeight="1" x14ac:dyDescent="0.2">
      <c r="B17" s="306" t="s">
        <v>34</v>
      </c>
      <c r="C17" s="301"/>
      <c r="D17" s="28"/>
      <c r="E17" s="28"/>
      <c r="F17" s="65">
        <v>1</v>
      </c>
      <c r="G17" s="28"/>
      <c r="H17" s="28"/>
      <c r="I17" s="65">
        <v>1</v>
      </c>
      <c r="J17" s="28"/>
      <c r="K17" s="28"/>
      <c r="L17" s="65">
        <v>1</v>
      </c>
      <c r="M17" s="28"/>
      <c r="N17" s="28"/>
      <c r="O17" s="65">
        <v>1</v>
      </c>
      <c r="P17" s="269" t="s">
        <v>35</v>
      </c>
      <c r="Q17" s="290"/>
      <c r="R17" s="290"/>
      <c r="S17" s="236"/>
      <c r="T17" s="237"/>
    </row>
    <row r="18" spans="1:20" ht="30" customHeight="1" x14ac:dyDescent="0.2">
      <c r="B18" s="306"/>
      <c r="C18" s="301"/>
      <c r="D18" s="28"/>
      <c r="E18" s="28"/>
      <c r="F18" s="28"/>
      <c r="G18" s="28"/>
      <c r="H18" s="28"/>
      <c r="I18" s="28"/>
      <c r="J18" s="28"/>
      <c r="K18" s="28"/>
      <c r="L18" s="28"/>
      <c r="M18" s="28"/>
      <c r="N18" s="28"/>
      <c r="O18" s="28"/>
      <c r="P18" s="271"/>
      <c r="Q18" s="290"/>
      <c r="R18" s="290"/>
      <c r="S18" s="236"/>
      <c r="T18" s="237"/>
    </row>
    <row r="19" spans="1:20" ht="30" customHeight="1" x14ac:dyDescent="0.2">
      <c r="A19" s="68" t="s">
        <v>25</v>
      </c>
      <c r="B19" s="265" t="s">
        <v>36</v>
      </c>
      <c r="C19" s="234" t="s">
        <v>37</v>
      </c>
      <c r="D19" s="28"/>
      <c r="E19" s="28"/>
      <c r="F19" s="28"/>
      <c r="G19" s="28"/>
      <c r="H19" s="65">
        <v>1</v>
      </c>
      <c r="I19" s="28"/>
      <c r="J19" s="28"/>
      <c r="K19" s="28"/>
      <c r="L19" s="28"/>
      <c r="M19" s="28"/>
      <c r="N19" s="28"/>
      <c r="O19" s="65">
        <v>1</v>
      </c>
      <c r="P19" s="269">
        <v>162</v>
      </c>
      <c r="Q19" s="18"/>
      <c r="R19" s="19"/>
      <c r="S19" s="302"/>
      <c r="T19" s="303"/>
    </row>
    <row r="20" spans="1:20" ht="30" customHeight="1" x14ac:dyDescent="0.2">
      <c r="B20" s="266"/>
      <c r="C20" s="258"/>
      <c r="D20" s="28"/>
      <c r="E20" s="28"/>
      <c r="F20" s="28"/>
      <c r="G20" s="28"/>
      <c r="H20" s="28"/>
      <c r="I20" s="28"/>
      <c r="J20" s="28"/>
      <c r="K20" s="28"/>
      <c r="L20" s="28"/>
      <c r="M20" s="28"/>
      <c r="N20" s="28"/>
      <c r="O20" s="28"/>
      <c r="P20" s="270"/>
      <c r="Q20" s="18"/>
      <c r="R20" s="17"/>
      <c r="S20" s="243"/>
      <c r="T20" s="304"/>
    </row>
    <row r="21" spans="1:20" ht="30" customHeight="1" x14ac:dyDescent="0.2">
      <c r="B21" s="265" t="s">
        <v>110</v>
      </c>
      <c r="C21" s="258"/>
      <c r="D21" s="28"/>
      <c r="E21" s="28"/>
      <c r="F21" s="28"/>
      <c r="G21" s="65">
        <v>1</v>
      </c>
      <c r="H21" s="28"/>
      <c r="I21" s="28"/>
      <c r="J21" s="28"/>
      <c r="K21" s="28"/>
      <c r="L21" s="28"/>
      <c r="M21" s="65">
        <v>1</v>
      </c>
      <c r="N21" s="28"/>
      <c r="O21" s="28"/>
      <c r="P21" s="269">
        <v>162</v>
      </c>
      <c r="Q21" s="27"/>
      <c r="R21" s="27"/>
      <c r="S21" s="242"/>
      <c r="T21" s="240"/>
    </row>
    <row r="22" spans="1:20" ht="30" customHeight="1" x14ac:dyDescent="0.2">
      <c r="B22" s="266"/>
      <c r="C22" s="258"/>
      <c r="D22" s="28"/>
      <c r="E22" s="28"/>
      <c r="F22" s="28"/>
      <c r="G22" s="28"/>
      <c r="H22" s="28"/>
      <c r="I22" s="28"/>
      <c r="J22" s="28"/>
      <c r="K22" s="28"/>
      <c r="L22" s="28"/>
      <c r="M22" s="28"/>
      <c r="N22" s="28"/>
      <c r="O22" s="28"/>
      <c r="P22" s="271"/>
      <c r="Q22" s="27"/>
      <c r="R22" s="27"/>
      <c r="S22" s="243"/>
      <c r="T22" s="241"/>
    </row>
    <row r="23" spans="1:20" ht="30" customHeight="1" x14ac:dyDescent="0.2">
      <c r="A23" s="68" t="s">
        <v>25</v>
      </c>
      <c r="B23" s="265" t="s">
        <v>39</v>
      </c>
      <c r="C23" s="258"/>
      <c r="D23" s="28"/>
      <c r="E23" s="28"/>
      <c r="F23" s="28"/>
      <c r="G23" s="28"/>
      <c r="H23" s="28"/>
      <c r="I23" s="28"/>
      <c r="J23" s="28"/>
      <c r="K23" s="28"/>
      <c r="L23" s="28"/>
      <c r="M23" s="65">
        <v>1</v>
      </c>
      <c r="N23" s="65">
        <v>1</v>
      </c>
      <c r="O23" s="28"/>
      <c r="P23" s="272">
        <v>30</v>
      </c>
      <c r="Q23" s="29"/>
      <c r="R23" s="29"/>
      <c r="S23" s="242"/>
      <c r="T23" s="240"/>
    </row>
    <row r="24" spans="1:20" ht="30" customHeight="1" x14ac:dyDescent="0.2">
      <c r="B24" s="266"/>
      <c r="C24" s="258"/>
      <c r="D24" s="28"/>
      <c r="E24" s="28"/>
      <c r="F24" s="28"/>
      <c r="G24" s="28"/>
      <c r="H24" s="28"/>
      <c r="I24" s="28"/>
      <c r="J24" s="28"/>
      <c r="K24" s="28"/>
      <c r="L24" s="28"/>
      <c r="M24" s="28"/>
      <c r="N24" s="28"/>
      <c r="O24" s="28"/>
      <c r="P24" s="272"/>
      <c r="Q24" s="29"/>
      <c r="R24" s="29"/>
      <c r="S24" s="243"/>
      <c r="T24" s="241"/>
    </row>
    <row r="25" spans="1:20" ht="30" customHeight="1" x14ac:dyDescent="0.2">
      <c r="A25" s="68" t="s">
        <v>25</v>
      </c>
      <c r="B25" s="265" t="s">
        <v>111</v>
      </c>
      <c r="C25" s="258"/>
      <c r="D25" s="28"/>
      <c r="E25" s="28"/>
      <c r="F25" s="28"/>
      <c r="G25" s="28"/>
      <c r="H25" s="28"/>
      <c r="I25" s="28"/>
      <c r="J25" s="28"/>
      <c r="K25" s="28"/>
      <c r="L25" s="28"/>
      <c r="M25" s="65">
        <v>1</v>
      </c>
      <c r="N25" s="65">
        <v>1</v>
      </c>
      <c r="O25" s="28"/>
      <c r="P25" s="272">
        <v>30</v>
      </c>
      <c r="Q25" s="29"/>
      <c r="R25" s="29"/>
      <c r="S25" s="242"/>
      <c r="T25" s="240"/>
    </row>
    <row r="26" spans="1:20" ht="30" customHeight="1" x14ac:dyDescent="0.2">
      <c r="B26" s="266"/>
      <c r="C26" s="258"/>
      <c r="D26" s="28"/>
      <c r="E26" s="28"/>
      <c r="F26" s="28"/>
      <c r="G26" s="28"/>
      <c r="H26" s="28"/>
      <c r="I26" s="28"/>
      <c r="J26" s="28"/>
      <c r="K26" s="28"/>
      <c r="L26" s="28"/>
      <c r="M26" s="28"/>
      <c r="N26" s="28"/>
      <c r="O26" s="28"/>
      <c r="P26" s="272"/>
      <c r="Q26" s="29"/>
      <c r="R26" s="29"/>
      <c r="S26" s="243"/>
      <c r="T26" s="241"/>
    </row>
    <row r="27" spans="1:20" ht="30" customHeight="1" x14ac:dyDescent="0.2">
      <c r="B27" s="265" t="s">
        <v>41</v>
      </c>
      <c r="C27" s="258"/>
      <c r="D27" s="28"/>
      <c r="E27" s="28"/>
      <c r="F27" s="28"/>
      <c r="G27" s="28"/>
      <c r="H27" s="28"/>
      <c r="I27" s="28"/>
      <c r="J27" s="28"/>
      <c r="K27" s="28"/>
      <c r="L27" s="28"/>
      <c r="M27" s="28"/>
      <c r="N27" s="28"/>
      <c r="O27" s="65">
        <v>1</v>
      </c>
      <c r="P27" s="271">
        <v>45</v>
      </c>
      <c r="Q27" s="29"/>
      <c r="R27" s="29"/>
      <c r="S27" s="242"/>
      <c r="T27" s="240"/>
    </row>
    <row r="28" spans="1:20" ht="30" customHeight="1" x14ac:dyDescent="0.2">
      <c r="B28" s="266"/>
      <c r="C28" s="258"/>
      <c r="D28" s="28"/>
      <c r="E28" s="28"/>
      <c r="F28" s="28"/>
      <c r="G28" s="28"/>
      <c r="H28" s="28"/>
      <c r="I28" s="28"/>
      <c r="J28" s="28"/>
      <c r="K28" s="28"/>
      <c r="L28" s="28"/>
      <c r="M28" s="28"/>
      <c r="N28" s="28"/>
      <c r="O28" s="28"/>
      <c r="P28" s="270"/>
      <c r="Q28" s="29"/>
      <c r="R28" s="29"/>
      <c r="S28" s="243"/>
      <c r="T28" s="241"/>
    </row>
    <row r="29" spans="1:20" ht="30" customHeight="1" x14ac:dyDescent="0.2">
      <c r="B29" s="265" t="s">
        <v>42</v>
      </c>
      <c r="C29" s="258"/>
      <c r="D29" s="28"/>
      <c r="E29" s="28"/>
      <c r="F29" s="28"/>
      <c r="G29" s="28"/>
      <c r="H29" s="65">
        <v>1</v>
      </c>
      <c r="I29" s="28"/>
      <c r="J29" s="28"/>
      <c r="K29" s="65">
        <v>1</v>
      </c>
      <c r="L29" s="28"/>
      <c r="M29" s="28"/>
      <c r="N29" s="28"/>
      <c r="O29" s="28"/>
      <c r="P29" s="274" t="s">
        <v>30</v>
      </c>
      <c r="Q29" s="307"/>
      <c r="R29" s="307"/>
      <c r="S29" s="242"/>
      <c r="T29" s="240"/>
    </row>
    <row r="30" spans="1:20" ht="30" customHeight="1" x14ac:dyDescent="0.2">
      <c r="B30" s="266"/>
      <c r="C30" s="258"/>
      <c r="D30" s="28"/>
      <c r="E30" s="28"/>
      <c r="F30" s="28"/>
      <c r="G30" s="28"/>
      <c r="H30" s="28"/>
      <c r="I30" s="28"/>
      <c r="J30" s="28"/>
      <c r="K30" s="28"/>
      <c r="L30" s="28"/>
      <c r="M30" s="28"/>
      <c r="N30" s="28"/>
      <c r="O30" s="28"/>
      <c r="P30" s="274"/>
      <c r="Q30" s="308"/>
      <c r="R30" s="308"/>
      <c r="S30" s="243"/>
      <c r="T30" s="241"/>
    </row>
    <row r="31" spans="1:20" ht="30" customHeight="1" x14ac:dyDescent="0.2">
      <c r="B31" s="265" t="s">
        <v>112</v>
      </c>
      <c r="C31" s="258"/>
      <c r="D31" s="28"/>
      <c r="E31" s="28"/>
      <c r="F31" s="28"/>
      <c r="G31" s="65">
        <v>1</v>
      </c>
      <c r="H31" s="28"/>
      <c r="I31" s="28"/>
      <c r="J31" s="28"/>
      <c r="K31" s="28"/>
      <c r="L31" s="28"/>
      <c r="M31" s="28"/>
      <c r="N31" s="65">
        <v>1</v>
      </c>
      <c r="O31" s="28"/>
      <c r="P31" s="269">
        <v>60</v>
      </c>
      <c r="Q31" s="29"/>
      <c r="R31" s="29"/>
      <c r="S31" s="242"/>
      <c r="T31" s="240"/>
    </row>
    <row r="32" spans="1:20" ht="30" customHeight="1" x14ac:dyDescent="0.2">
      <c r="B32" s="266"/>
      <c r="C32" s="258"/>
      <c r="D32" s="28"/>
      <c r="E32" s="28"/>
      <c r="F32" s="28"/>
      <c r="G32" s="28"/>
      <c r="H32" s="28"/>
      <c r="I32" s="28"/>
      <c r="J32" s="28"/>
      <c r="K32" s="28"/>
      <c r="L32" s="28"/>
      <c r="M32" s="28"/>
      <c r="N32" s="28"/>
      <c r="O32" s="28"/>
      <c r="P32" s="270"/>
      <c r="Q32" s="29"/>
      <c r="R32" s="29"/>
      <c r="S32" s="243"/>
      <c r="T32" s="241"/>
    </row>
    <row r="33" spans="1:32" ht="30" customHeight="1" x14ac:dyDescent="0.2">
      <c r="A33" s="68" t="s">
        <v>25</v>
      </c>
      <c r="B33" s="260" t="s">
        <v>44</v>
      </c>
      <c r="C33" s="258"/>
      <c r="D33" s="28"/>
      <c r="E33" s="28"/>
      <c r="F33" s="28"/>
      <c r="G33" s="28"/>
      <c r="H33" s="65">
        <v>1</v>
      </c>
      <c r="I33" s="28"/>
      <c r="J33" s="28"/>
      <c r="K33" s="28"/>
      <c r="L33" s="28"/>
      <c r="M33" s="65">
        <v>1</v>
      </c>
      <c r="N33" s="28"/>
      <c r="O33" s="28"/>
      <c r="P33" s="270" t="s">
        <v>30</v>
      </c>
      <c r="Q33" s="29"/>
      <c r="R33" s="29"/>
      <c r="S33" s="13"/>
      <c r="T33" s="240"/>
    </row>
    <row r="34" spans="1:32" ht="30" customHeight="1" x14ac:dyDescent="0.2">
      <c r="B34" s="261"/>
      <c r="C34" s="258"/>
      <c r="D34" s="28"/>
      <c r="E34" s="28"/>
      <c r="F34" s="28"/>
      <c r="G34" s="28"/>
      <c r="H34" s="28"/>
      <c r="I34" s="28"/>
      <c r="J34" s="28"/>
      <c r="K34" s="28"/>
      <c r="L34" s="28"/>
      <c r="M34" s="28"/>
      <c r="N34" s="28"/>
      <c r="O34" s="28"/>
      <c r="P34" s="274"/>
      <c r="Q34" s="29"/>
      <c r="R34" s="29"/>
      <c r="S34" s="13"/>
      <c r="T34" s="241"/>
    </row>
    <row r="35" spans="1:32" ht="30" customHeight="1" x14ac:dyDescent="0.2">
      <c r="B35" s="265" t="s">
        <v>45</v>
      </c>
      <c r="C35" s="258"/>
      <c r="D35" s="28"/>
      <c r="E35" s="28"/>
      <c r="F35" s="28"/>
      <c r="G35" s="28"/>
      <c r="H35" s="28"/>
      <c r="I35" s="28"/>
      <c r="J35" s="28"/>
      <c r="K35" s="28"/>
      <c r="L35" s="65">
        <v>1</v>
      </c>
      <c r="M35" s="28"/>
      <c r="N35" s="28"/>
      <c r="O35" s="28"/>
      <c r="P35" s="272">
        <v>30</v>
      </c>
      <c r="Q35" s="29"/>
      <c r="R35" s="29"/>
      <c r="S35" s="13"/>
      <c r="T35" s="51"/>
    </row>
    <row r="36" spans="1:32" ht="30" customHeight="1" x14ac:dyDescent="0.2">
      <c r="B36" s="266"/>
      <c r="C36" s="258"/>
      <c r="D36" s="28"/>
      <c r="E36" s="28"/>
      <c r="F36" s="28"/>
      <c r="G36" s="28"/>
      <c r="H36" s="28"/>
      <c r="I36" s="28"/>
      <c r="J36" s="28"/>
      <c r="K36" s="28"/>
      <c r="L36" s="28"/>
      <c r="M36" s="28"/>
      <c r="N36" s="28"/>
      <c r="O36" s="28"/>
      <c r="P36" s="272"/>
      <c r="Q36" s="29"/>
      <c r="R36" s="29"/>
      <c r="S36" s="13"/>
      <c r="T36" s="51"/>
    </row>
    <row r="37" spans="1:32" ht="30" customHeight="1" x14ac:dyDescent="0.2">
      <c r="B37" s="265" t="s">
        <v>46</v>
      </c>
      <c r="C37" s="258"/>
      <c r="D37" s="28"/>
      <c r="E37" s="28"/>
      <c r="F37" s="28"/>
      <c r="G37" s="28"/>
      <c r="H37" s="28"/>
      <c r="I37" s="28"/>
      <c r="J37" s="28"/>
      <c r="K37" s="28"/>
      <c r="L37" s="65">
        <v>1</v>
      </c>
      <c r="M37" s="28"/>
      <c r="N37" s="28"/>
      <c r="O37" s="28"/>
      <c r="P37" s="269">
        <v>100</v>
      </c>
      <c r="Q37" s="29"/>
      <c r="R37" s="29"/>
      <c r="S37" s="242"/>
      <c r="T37" s="240"/>
    </row>
    <row r="38" spans="1:32" ht="30" customHeight="1" x14ac:dyDescent="0.2">
      <c r="B38" s="266"/>
      <c r="C38" s="258"/>
      <c r="D38" s="28"/>
      <c r="E38" s="28"/>
      <c r="F38" s="28"/>
      <c r="G38" s="28"/>
      <c r="H38" s="28"/>
      <c r="I38" s="28"/>
      <c r="J38" s="28"/>
      <c r="K38" s="28"/>
      <c r="L38" s="28"/>
      <c r="M38" s="28"/>
      <c r="N38" s="28"/>
      <c r="O38" s="28"/>
      <c r="P38" s="270"/>
      <c r="Q38" s="29"/>
      <c r="R38" s="29"/>
      <c r="S38" s="243"/>
      <c r="T38" s="241"/>
    </row>
    <row r="39" spans="1:32" ht="30" customHeight="1" x14ac:dyDescent="0.2">
      <c r="A39" s="68" t="s">
        <v>25</v>
      </c>
      <c r="B39" s="265" t="s">
        <v>47</v>
      </c>
      <c r="C39" s="258"/>
      <c r="D39" s="28"/>
      <c r="E39" s="28"/>
      <c r="F39" s="65">
        <v>1</v>
      </c>
      <c r="G39" s="28"/>
      <c r="H39" s="28"/>
      <c r="I39" s="28"/>
      <c r="J39" s="28"/>
      <c r="K39" s="65">
        <v>1</v>
      </c>
      <c r="L39" s="28"/>
      <c r="M39" s="28"/>
      <c r="N39" s="28"/>
      <c r="O39" s="28"/>
      <c r="P39" s="274" t="s">
        <v>30</v>
      </c>
      <c r="Q39" s="29"/>
      <c r="R39" s="29"/>
      <c r="S39" s="242"/>
      <c r="T39" s="240"/>
    </row>
    <row r="40" spans="1:32" ht="30" customHeight="1" x14ac:dyDescent="0.2">
      <c r="B40" s="266"/>
      <c r="C40" s="258"/>
      <c r="D40" s="28"/>
      <c r="E40" s="28"/>
      <c r="F40" s="28"/>
      <c r="G40" s="28"/>
      <c r="H40" s="28"/>
      <c r="I40" s="28"/>
      <c r="J40" s="28"/>
      <c r="K40" s="28"/>
      <c r="L40" s="28"/>
      <c r="M40" s="28"/>
      <c r="N40" s="28"/>
      <c r="O40" s="28"/>
      <c r="P40" s="274"/>
      <c r="Q40" s="29"/>
      <c r="R40" s="29"/>
      <c r="S40" s="243"/>
      <c r="T40" s="241"/>
    </row>
    <row r="41" spans="1:32" ht="30" customHeight="1" x14ac:dyDescent="0.2">
      <c r="A41" s="68" t="s">
        <v>113</v>
      </c>
      <c r="B41" s="265" t="s">
        <v>48</v>
      </c>
      <c r="C41" s="258"/>
      <c r="D41" s="28"/>
      <c r="E41" s="65">
        <v>1</v>
      </c>
      <c r="F41" s="65">
        <v>1</v>
      </c>
      <c r="G41" s="65">
        <v>1</v>
      </c>
      <c r="H41" s="65">
        <v>1</v>
      </c>
      <c r="I41" s="65">
        <v>1</v>
      </c>
      <c r="J41" s="65">
        <v>1</v>
      </c>
      <c r="K41" s="65">
        <v>1</v>
      </c>
      <c r="L41" s="65">
        <v>1</v>
      </c>
      <c r="M41" s="65">
        <v>1</v>
      </c>
      <c r="N41" s="65">
        <v>1</v>
      </c>
      <c r="O41" s="65">
        <v>1</v>
      </c>
      <c r="P41" s="274" t="s">
        <v>30</v>
      </c>
      <c r="Q41" s="236"/>
      <c r="R41" s="236"/>
      <c r="S41" s="275"/>
      <c r="T41" s="237"/>
      <c r="U41" s="1"/>
      <c r="V41" s="1"/>
      <c r="W41" s="1"/>
      <c r="X41" s="1"/>
      <c r="Y41" s="1"/>
      <c r="Z41" s="1"/>
      <c r="AA41" s="1"/>
      <c r="AB41" s="1"/>
      <c r="AC41" s="1"/>
      <c r="AD41" s="1"/>
      <c r="AE41" s="1"/>
      <c r="AF41" s="1"/>
    </row>
    <row r="42" spans="1:32" ht="30" customHeight="1" x14ac:dyDescent="0.2">
      <c r="B42" s="266"/>
      <c r="C42" s="258"/>
      <c r="D42" s="28"/>
      <c r="E42" s="28"/>
      <c r="F42" s="28"/>
      <c r="G42" s="28"/>
      <c r="H42" s="28"/>
      <c r="I42" s="28"/>
      <c r="J42" s="28"/>
      <c r="K42" s="28"/>
      <c r="L42" s="28"/>
      <c r="M42" s="28"/>
      <c r="N42" s="28"/>
      <c r="O42" s="28"/>
      <c r="P42" s="274"/>
      <c r="Q42" s="236"/>
      <c r="R42" s="236"/>
      <c r="S42" s="275"/>
      <c r="T42" s="237"/>
      <c r="U42" s="1"/>
      <c r="V42" s="1"/>
      <c r="W42" s="1"/>
      <c r="X42" s="1"/>
      <c r="Y42" s="1"/>
      <c r="Z42" s="1"/>
      <c r="AA42" s="1"/>
      <c r="AB42" s="1"/>
      <c r="AC42" s="1"/>
      <c r="AD42" s="1"/>
      <c r="AE42" s="1"/>
      <c r="AF42" s="1"/>
    </row>
    <row r="43" spans="1:32" ht="30" customHeight="1" x14ac:dyDescent="0.2">
      <c r="B43" s="260" t="s">
        <v>49</v>
      </c>
      <c r="C43" s="258"/>
      <c r="D43" s="28"/>
      <c r="E43" s="28"/>
      <c r="F43" s="28"/>
      <c r="G43" s="28"/>
      <c r="H43" s="28"/>
      <c r="I43" s="28"/>
      <c r="J43" s="28"/>
      <c r="K43" s="65">
        <v>1</v>
      </c>
      <c r="L43" s="28"/>
      <c r="M43" s="28"/>
      <c r="N43" s="28"/>
      <c r="O43" s="28"/>
      <c r="P43" s="274" t="s">
        <v>30</v>
      </c>
      <c r="Q43" s="17"/>
      <c r="R43" s="17"/>
      <c r="S43" s="26"/>
      <c r="T43" s="50"/>
      <c r="U43" s="1"/>
      <c r="V43" s="1"/>
      <c r="W43" s="1"/>
      <c r="X43" s="1"/>
      <c r="Y43" s="1"/>
      <c r="Z43" s="1"/>
      <c r="AA43" s="1"/>
      <c r="AB43" s="1"/>
      <c r="AC43" s="1"/>
      <c r="AD43" s="1"/>
      <c r="AE43" s="1"/>
      <c r="AF43" s="1"/>
    </row>
    <row r="44" spans="1:32" ht="30" customHeight="1" x14ac:dyDescent="0.2">
      <c r="B44" s="261"/>
      <c r="C44" s="258"/>
      <c r="D44" s="28"/>
      <c r="E44" s="28"/>
      <c r="F44" s="28"/>
      <c r="G44" s="28"/>
      <c r="H44" s="28"/>
      <c r="I44" s="28"/>
      <c r="J44" s="28"/>
      <c r="K44" s="28"/>
      <c r="L44" s="28"/>
      <c r="M44" s="28"/>
      <c r="N44" s="28"/>
      <c r="O44" s="28"/>
      <c r="P44" s="274"/>
      <c r="Q44" s="17"/>
      <c r="R44" s="17"/>
      <c r="S44" s="26"/>
      <c r="T44" s="50"/>
      <c r="U44" s="1"/>
      <c r="V44" s="1"/>
      <c r="W44" s="1"/>
      <c r="X44" s="1"/>
      <c r="Y44" s="1"/>
      <c r="Z44" s="1"/>
      <c r="AA44" s="1"/>
      <c r="AB44" s="1"/>
      <c r="AC44" s="1"/>
      <c r="AD44" s="1"/>
      <c r="AE44" s="1"/>
      <c r="AF44" s="1"/>
    </row>
    <row r="45" spans="1:32" ht="30" customHeight="1" x14ac:dyDescent="0.2">
      <c r="A45" s="68" t="s">
        <v>25</v>
      </c>
      <c r="B45" s="265" t="s">
        <v>114</v>
      </c>
      <c r="C45" s="258"/>
      <c r="D45" s="28"/>
      <c r="E45" s="65">
        <v>1</v>
      </c>
      <c r="F45" s="28"/>
      <c r="G45" s="28"/>
      <c r="H45" s="28"/>
      <c r="I45" s="28"/>
      <c r="J45" s="65">
        <v>1</v>
      </c>
      <c r="K45" s="28"/>
      <c r="L45" s="28"/>
      <c r="M45" s="28"/>
      <c r="N45" s="28"/>
      <c r="O45" s="28"/>
      <c r="P45" s="269">
        <v>46</v>
      </c>
      <c r="Q45" s="290"/>
      <c r="R45" s="236"/>
      <c r="S45" s="236"/>
      <c r="T45" s="273"/>
    </row>
    <row r="46" spans="1:32" ht="30" customHeight="1" x14ac:dyDescent="0.2">
      <c r="B46" s="266"/>
      <c r="C46" s="258"/>
      <c r="D46" s="28"/>
      <c r="E46" s="28"/>
      <c r="F46" s="28"/>
      <c r="G46" s="28"/>
      <c r="H46" s="28"/>
      <c r="I46" s="28"/>
      <c r="J46" s="28"/>
      <c r="K46" s="28"/>
      <c r="L46" s="28"/>
      <c r="M46" s="28"/>
      <c r="N46" s="28"/>
      <c r="O46" s="28"/>
      <c r="P46" s="270"/>
      <c r="Q46" s="290"/>
      <c r="R46" s="236"/>
      <c r="S46" s="236"/>
      <c r="T46" s="273"/>
    </row>
    <row r="47" spans="1:32" ht="30" customHeight="1" x14ac:dyDescent="0.2">
      <c r="B47" s="89" t="s">
        <v>115</v>
      </c>
      <c r="C47" s="258"/>
      <c r="D47" s="28"/>
      <c r="E47" s="28"/>
      <c r="F47" s="28"/>
      <c r="G47" s="28"/>
      <c r="H47" s="28"/>
      <c r="I47" s="28"/>
      <c r="J47" s="65">
        <v>1</v>
      </c>
      <c r="K47" s="28"/>
      <c r="L47" s="28"/>
      <c r="M47" s="28"/>
      <c r="N47" s="28"/>
      <c r="O47" s="65">
        <v>1</v>
      </c>
      <c r="P47" s="84"/>
      <c r="Q47" s="90"/>
      <c r="R47" s="14"/>
      <c r="S47" s="87"/>
      <c r="T47" s="51"/>
    </row>
    <row r="48" spans="1:32" ht="30" customHeight="1" x14ac:dyDescent="0.2">
      <c r="B48" s="89"/>
      <c r="C48" s="235"/>
      <c r="D48" s="28"/>
      <c r="E48" s="28"/>
      <c r="F48" s="28"/>
      <c r="G48" s="28"/>
      <c r="H48" s="28"/>
      <c r="I48" s="28"/>
      <c r="J48" s="28"/>
      <c r="K48" s="28"/>
      <c r="L48" s="28"/>
      <c r="M48" s="28"/>
      <c r="N48" s="28"/>
      <c r="O48" s="28"/>
      <c r="P48" s="84"/>
      <c r="Q48" s="90"/>
      <c r="R48" s="14"/>
      <c r="S48" s="87"/>
      <c r="T48" s="51"/>
    </row>
    <row r="49" spans="1:33" ht="64.5" customHeight="1" x14ac:dyDescent="0.2">
      <c r="B49" s="312" t="s">
        <v>51</v>
      </c>
      <c r="C49" s="234" t="s">
        <v>52</v>
      </c>
      <c r="D49" s="28"/>
      <c r="E49" s="28"/>
      <c r="F49" s="28"/>
      <c r="G49" s="28"/>
      <c r="H49" s="28"/>
      <c r="I49" s="28"/>
      <c r="J49" s="28"/>
      <c r="K49" s="28"/>
      <c r="L49" s="28"/>
      <c r="M49" s="28"/>
      <c r="N49" s="28"/>
      <c r="O49" s="65">
        <v>1</v>
      </c>
      <c r="P49" s="310">
        <v>162</v>
      </c>
      <c r="Q49" s="302"/>
      <c r="R49" s="302"/>
      <c r="S49" s="253"/>
      <c r="T49" s="311"/>
    </row>
    <row r="50" spans="1:33" ht="45" customHeight="1" x14ac:dyDescent="0.2">
      <c r="B50" s="313"/>
      <c r="C50" s="258"/>
      <c r="D50" s="28"/>
      <c r="E50" s="28"/>
      <c r="F50" s="28"/>
      <c r="G50" s="28"/>
      <c r="H50" s="28"/>
      <c r="I50" s="28"/>
      <c r="J50" s="28"/>
      <c r="K50" s="28"/>
      <c r="L50" s="28"/>
      <c r="M50" s="28"/>
      <c r="N50" s="28"/>
      <c r="O50" s="28"/>
      <c r="P50" s="298"/>
      <c r="Q50" s="243"/>
      <c r="R50" s="243"/>
      <c r="S50" s="236"/>
      <c r="T50" s="255"/>
    </row>
    <row r="51" spans="1:33" ht="30" customHeight="1" x14ac:dyDescent="0.2">
      <c r="A51" s="68" t="s">
        <v>25</v>
      </c>
      <c r="B51" s="265" t="s">
        <v>53</v>
      </c>
      <c r="C51" s="258"/>
      <c r="D51" s="65">
        <v>1</v>
      </c>
      <c r="E51" s="65">
        <v>1</v>
      </c>
      <c r="F51" s="65">
        <v>1</v>
      </c>
      <c r="G51" s="65">
        <v>1</v>
      </c>
      <c r="H51" s="65">
        <v>1</v>
      </c>
      <c r="I51" s="65">
        <v>1</v>
      </c>
      <c r="J51" s="65">
        <v>1</v>
      </c>
      <c r="K51" s="65">
        <v>1</v>
      </c>
      <c r="L51" s="65">
        <v>1</v>
      </c>
      <c r="M51" s="65">
        <v>1</v>
      </c>
      <c r="N51" s="65">
        <v>1</v>
      </c>
      <c r="O51" s="65">
        <v>1</v>
      </c>
      <c r="P51" s="297">
        <v>162</v>
      </c>
      <c r="Q51" s="242"/>
      <c r="R51" s="315"/>
      <c r="S51" s="236"/>
      <c r="T51" s="273"/>
    </row>
    <row r="52" spans="1:33" ht="30" customHeight="1" x14ac:dyDescent="0.2">
      <c r="B52" s="266"/>
      <c r="C52" s="258"/>
      <c r="D52" s="28"/>
      <c r="E52" s="28"/>
      <c r="F52" s="28"/>
      <c r="G52" s="28"/>
      <c r="H52" s="28"/>
      <c r="I52" s="28"/>
      <c r="J52" s="28"/>
      <c r="K52" s="28"/>
      <c r="L52" s="28"/>
      <c r="M52" s="28"/>
      <c r="N52" s="28"/>
      <c r="O52" s="28"/>
      <c r="P52" s="298"/>
      <c r="Q52" s="243"/>
      <c r="R52" s="316"/>
      <c r="S52" s="236"/>
      <c r="T52" s="273"/>
    </row>
    <row r="53" spans="1:33" ht="30" customHeight="1" x14ac:dyDescent="0.2">
      <c r="B53" s="265" t="s">
        <v>54</v>
      </c>
      <c r="C53" s="258"/>
      <c r="D53" s="28"/>
      <c r="E53" s="28"/>
      <c r="F53" s="28"/>
      <c r="G53" s="28"/>
      <c r="H53" s="28"/>
      <c r="I53" s="28"/>
      <c r="J53" s="65">
        <v>1</v>
      </c>
      <c r="K53" s="28"/>
      <c r="L53" s="28"/>
      <c r="M53" s="28"/>
      <c r="N53" s="28"/>
      <c r="O53" s="65">
        <v>1</v>
      </c>
      <c r="P53" s="297">
        <v>30</v>
      </c>
      <c r="Q53" s="242"/>
      <c r="R53" s="242"/>
      <c r="S53" s="236"/>
      <c r="T53" s="309"/>
    </row>
    <row r="54" spans="1:33" ht="30" customHeight="1" x14ac:dyDescent="0.2">
      <c r="B54" s="266"/>
      <c r="C54" s="258"/>
      <c r="D54" s="28"/>
      <c r="E54" s="28"/>
      <c r="F54" s="28"/>
      <c r="G54" s="28"/>
      <c r="H54" s="28"/>
      <c r="I54" s="28"/>
      <c r="J54" s="28"/>
      <c r="K54" s="28"/>
      <c r="L54" s="28"/>
      <c r="M54" s="28"/>
      <c r="N54" s="28"/>
      <c r="O54" s="28"/>
      <c r="P54" s="298"/>
      <c r="Q54" s="243"/>
      <c r="R54" s="243"/>
      <c r="S54" s="236"/>
      <c r="T54" s="309"/>
    </row>
    <row r="55" spans="1:33" ht="30" customHeight="1" x14ac:dyDescent="0.2">
      <c r="A55" s="68" t="s">
        <v>25</v>
      </c>
      <c r="B55" s="295" t="s">
        <v>56</v>
      </c>
      <c r="C55" s="258"/>
      <c r="D55" s="28"/>
      <c r="E55" s="28"/>
      <c r="F55" s="28"/>
      <c r="G55" s="28"/>
      <c r="H55" s="65">
        <v>1</v>
      </c>
      <c r="I55" s="28"/>
      <c r="J55" s="28"/>
      <c r="K55" s="28"/>
      <c r="L55" s="65">
        <v>1</v>
      </c>
      <c r="M55" s="28"/>
      <c r="N55" s="28"/>
      <c r="O55" s="65">
        <v>1</v>
      </c>
      <c r="P55" s="297">
        <v>6</v>
      </c>
      <c r="Q55" s="242"/>
      <c r="R55" s="242"/>
      <c r="S55" s="275"/>
      <c r="T55" s="254"/>
    </row>
    <row r="56" spans="1:33" ht="47.45" customHeight="1" x14ac:dyDescent="0.2">
      <c r="B56" s="296"/>
      <c r="C56" s="258"/>
      <c r="D56" s="28"/>
      <c r="E56" s="28"/>
      <c r="F56" s="28"/>
      <c r="G56" s="28"/>
      <c r="H56" s="28"/>
      <c r="I56" s="28"/>
      <c r="J56" s="28"/>
      <c r="K56" s="28"/>
      <c r="L56" s="28"/>
      <c r="M56" s="28"/>
      <c r="N56" s="28"/>
      <c r="O56" s="28"/>
      <c r="P56" s="298"/>
      <c r="Q56" s="243"/>
      <c r="R56" s="243"/>
      <c r="S56" s="275"/>
      <c r="T56" s="255"/>
      <c r="AG56" s="68">
        <v>6</v>
      </c>
    </row>
    <row r="57" spans="1:33" ht="56.45" customHeight="1" x14ac:dyDescent="0.2">
      <c r="A57" s="68" t="s">
        <v>25</v>
      </c>
      <c r="B57" s="267" t="s">
        <v>57</v>
      </c>
      <c r="C57" s="258"/>
      <c r="D57" s="65">
        <v>1</v>
      </c>
      <c r="E57" s="65">
        <v>1</v>
      </c>
      <c r="F57" s="65">
        <v>1</v>
      </c>
      <c r="G57" s="65">
        <v>1</v>
      </c>
      <c r="H57" s="65">
        <v>1</v>
      </c>
      <c r="I57" s="65">
        <v>1</v>
      </c>
      <c r="J57" s="65">
        <v>1</v>
      </c>
      <c r="K57" s="65">
        <v>1</v>
      </c>
      <c r="L57" s="65">
        <v>1</v>
      </c>
      <c r="M57" s="65">
        <v>1</v>
      </c>
      <c r="N57" s="65">
        <v>1</v>
      </c>
      <c r="O57" s="65">
        <v>1</v>
      </c>
      <c r="P57" s="274" t="s">
        <v>30</v>
      </c>
      <c r="Q57" s="236"/>
      <c r="R57" s="236"/>
      <c r="S57" s="236"/>
      <c r="T57" s="273"/>
    </row>
    <row r="58" spans="1:33" ht="30" customHeight="1" x14ac:dyDescent="0.2">
      <c r="B58" s="268"/>
      <c r="C58" s="258"/>
      <c r="D58" s="28"/>
      <c r="E58" s="28"/>
      <c r="F58" s="28"/>
      <c r="G58" s="28"/>
      <c r="H58" s="28"/>
      <c r="I58" s="28"/>
      <c r="J58" s="28"/>
      <c r="K58" s="28"/>
      <c r="L58" s="28"/>
      <c r="M58" s="28"/>
      <c r="N58" s="28"/>
      <c r="O58" s="28"/>
      <c r="P58" s="274"/>
      <c r="Q58" s="236"/>
      <c r="R58" s="236"/>
      <c r="S58" s="236"/>
      <c r="T58" s="273"/>
    </row>
    <row r="59" spans="1:33" ht="30" customHeight="1" x14ac:dyDescent="0.2">
      <c r="B59" s="306" t="s">
        <v>116</v>
      </c>
      <c r="C59" s="258"/>
      <c r="D59" s="28"/>
      <c r="E59" s="28"/>
      <c r="F59" s="28"/>
      <c r="G59" s="28"/>
      <c r="H59" s="28"/>
      <c r="I59" s="65">
        <v>1</v>
      </c>
      <c r="J59" s="28"/>
      <c r="K59" s="65">
        <v>1</v>
      </c>
      <c r="L59" s="28"/>
      <c r="M59" s="28"/>
      <c r="N59" s="65">
        <v>1</v>
      </c>
      <c r="O59" s="28"/>
      <c r="P59" s="314">
        <v>160</v>
      </c>
      <c r="Q59" s="252"/>
      <c r="R59" s="252"/>
      <c r="S59" s="252"/>
      <c r="T59" s="273"/>
    </row>
    <row r="60" spans="1:33" ht="30" customHeight="1" x14ac:dyDescent="0.2">
      <c r="B60" s="306"/>
      <c r="C60" s="258"/>
      <c r="D60" s="28"/>
      <c r="E60" s="28"/>
      <c r="F60" s="28"/>
      <c r="G60" s="28"/>
      <c r="H60" s="28"/>
      <c r="I60" s="28"/>
      <c r="J60" s="28"/>
      <c r="K60" s="28"/>
      <c r="L60" s="28"/>
      <c r="M60" s="28"/>
      <c r="N60" s="28"/>
      <c r="O60" s="28"/>
      <c r="P60" s="314"/>
      <c r="Q60" s="253"/>
      <c r="R60" s="253"/>
      <c r="S60" s="253"/>
      <c r="T60" s="273"/>
    </row>
    <row r="61" spans="1:33" ht="30" customHeight="1" x14ac:dyDescent="0.2">
      <c r="B61" s="292" t="s">
        <v>60</v>
      </c>
      <c r="C61" s="258"/>
      <c r="D61" s="28"/>
      <c r="E61" s="28"/>
      <c r="F61" s="28"/>
      <c r="G61" s="28"/>
      <c r="H61" s="28"/>
      <c r="I61" s="28"/>
      <c r="J61" s="28"/>
      <c r="K61" s="28"/>
      <c r="L61" s="28"/>
      <c r="M61" s="28"/>
      <c r="N61" s="28"/>
      <c r="O61" s="65">
        <v>1</v>
      </c>
      <c r="P61" s="314" t="s">
        <v>30</v>
      </c>
      <c r="Q61" s="14"/>
      <c r="R61" s="13"/>
      <c r="S61" s="16"/>
      <c r="T61" s="52"/>
    </row>
    <row r="62" spans="1:33" ht="30" customHeight="1" x14ac:dyDescent="0.2">
      <c r="B62" s="261"/>
      <c r="C62" s="258"/>
      <c r="D62" s="28"/>
      <c r="E62" s="28"/>
      <c r="F62" s="28"/>
      <c r="G62" s="28"/>
      <c r="H62" s="28"/>
      <c r="I62" s="28"/>
      <c r="J62" s="28"/>
      <c r="K62" s="28"/>
      <c r="L62" s="28"/>
      <c r="M62" s="28"/>
      <c r="N62" s="28"/>
      <c r="O62" s="28"/>
      <c r="P62" s="314"/>
      <c r="Q62" s="14"/>
      <c r="R62" s="13"/>
      <c r="S62" s="16"/>
      <c r="T62" s="52"/>
    </row>
    <row r="63" spans="1:33" ht="51.6" customHeight="1" x14ac:dyDescent="0.2">
      <c r="A63" s="68" t="s">
        <v>25</v>
      </c>
      <c r="B63" s="267" t="s">
        <v>61</v>
      </c>
      <c r="C63" s="258"/>
      <c r="D63" s="65">
        <v>1</v>
      </c>
      <c r="E63" s="65">
        <v>1</v>
      </c>
      <c r="F63" s="65">
        <v>1</v>
      </c>
      <c r="G63" s="65">
        <v>1</v>
      </c>
      <c r="H63" s="65">
        <v>1</v>
      </c>
      <c r="I63" s="65">
        <v>1</v>
      </c>
      <c r="J63" s="65">
        <v>1</v>
      </c>
      <c r="K63" s="65">
        <v>1</v>
      </c>
      <c r="L63" s="65">
        <v>1</v>
      </c>
      <c r="M63" s="65">
        <v>1</v>
      </c>
      <c r="N63" s="65">
        <v>1</v>
      </c>
      <c r="O63" s="65">
        <v>1</v>
      </c>
      <c r="P63" s="274" t="s">
        <v>30</v>
      </c>
      <c r="Q63" s="275"/>
      <c r="R63" s="236"/>
      <c r="S63" s="236"/>
      <c r="T63" s="273"/>
    </row>
    <row r="64" spans="1:33" ht="60.6" customHeight="1" x14ac:dyDescent="0.2">
      <c r="B64" s="268"/>
      <c r="C64" s="235"/>
      <c r="D64" s="28"/>
      <c r="E64" s="28"/>
      <c r="F64" s="28"/>
      <c r="G64" s="28"/>
      <c r="H64" s="28"/>
      <c r="I64" s="28"/>
      <c r="J64" s="28"/>
      <c r="K64" s="28"/>
      <c r="L64" s="28"/>
      <c r="M64" s="28"/>
      <c r="N64" s="28"/>
      <c r="O64" s="28"/>
      <c r="P64" s="274"/>
      <c r="Q64" s="275"/>
      <c r="R64" s="236"/>
      <c r="S64" s="236"/>
      <c r="T64" s="273"/>
    </row>
    <row r="65" spans="1:32" s="72" customFormat="1" ht="30" customHeight="1" x14ac:dyDescent="0.2">
      <c r="A65" s="68"/>
      <c r="B65" s="53" t="s">
        <v>62</v>
      </c>
      <c r="C65" s="3"/>
      <c r="D65" s="4">
        <f>SUM(D7,D9,D11,D13,D15,D17,D19,D21,D23,D25,D27,D29,D31,D33,D35,D37,D39,D41,D43,D45,D49,D51,D53,D55,D57,D59,D61,D61,D63)</f>
        <v>3</v>
      </c>
      <c r="E65" s="4" t="e">
        <f>SUM(E7,#REF!,E9,E11,E13,E15,E17,E19,E21,E23,E25,E27,E29,E31,E33,E35,E37,E39,E41,E43,E45,E49,E51,E53,#REF!,E55,E57,E59,#REF!,E61,E61,E63)</f>
        <v>#REF!</v>
      </c>
      <c r="F65" s="4" t="e">
        <f>SUM(F7,#REF!,F9,F11,F13,F15,F17,F19,F21,F23,F25,F27,F29,F31,F33,F35,F37,F39,F41,F43,F45,F49,F51,F53,#REF!,F55,F57,F59,#REF!,F61,F61,F63)</f>
        <v>#REF!</v>
      </c>
      <c r="G65" s="4" t="e">
        <f>SUM(G7,#REF!,G9,G11,G13,G15,G17,G19,G21,G23,G25,G27,G29,G31,G33,G35,G37,G39,G41,G43,G45,G49,G51,G53,#REF!,G55,G57,I59,#REF!,G61,G61,G63)</f>
        <v>#REF!</v>
      </c>
      <c r="H65" s="4" t="e">
        <f>SUM(H7,#REF!,H9,H11,H13,H15,H17,H19,H21,H23,H25,H27,H29,H31,H33,H35,H37,H39,H41,H43,H45,H49,H51,H53,#REF!,H55,H57,H59,#REF!,H61,H61,H63)</f>
        <v>#REF!</v>
      </c>
      <c r="I65" s="4" t="e">
        <f>SUM(I7,#REF!,I9,I11,I13,I15,I17,I19,I21,I23,I25,I27,I29,I31,I33,I35,I37,I39,I41,I43,I45,I49,I51,I53,#REF!,I55,I57,#REF!,#REF!,I61,I61,I63)</f>
        <v>#REF!</v>
      </c>
      <c r="J65" s="4" t="e">
        <f>SUM(J7,#REF!,J9,J11,J13,J15,J17,J19,J21,J23,J25,J27,J29,J31,J33,J35,J37,J39,J41,K43,J45,J49,J51,J53,#REF!,J55,J57,J59,#REF!,J61,J61,J63)</f>
        <v>#REF!</v>
      </c>
      <c r="K65" s="4" t="e">
        <f>SUM(K7,#REF!,K9,K11,K13,K15,K17,K19,K21,K23,K25,K27,K29,K31,K33,K35,K37,K39,K41,#REF!,K45,K49,K51,K53,#REF!,K55,K57,K59,#REF!,K61,K61,K63)</f>
        <v>#REF!</v>
      </c>
      <c r="L65" s="4" t="e">
        <f>SUM(L7,#REF!,L9,L11,L13,L15,L17,L19,L21,L23,L25,L27,L29,L31,L33,L35,L37,L39,L41,L43,L45,L49,L51,L53,#REF!,L55,L57,L59,#REF!,L61,L61,L63)</f>
        <v>#REF!</v>
      </c>
      <c r="M65" s="4" t="e">
        <f>SUM(M7,#REF!,M9,M11,M13,M15,M17,M19,M21,M23,M25,M27,M29,M31,M33,M35,M37,M39,M41,M43,M45,M49,M51,M53,#REF!,M55,M57,M59,#REF!,M61,M61,M63)</f>
        <v>#REF!</v>
      </c>
      <c r="N65" s="4" t="e">
        <f>SUM(N7,#REF!,N9,N11,N13,N15,N17,N19,N21,N23,N25,N27,N29,N31,N33,N35,N37,N39,N41,N43,N45,N49,N51,N53,#REF!,N55,N57,N59,#REF!,N61,N61,N63)</f>
        <v>#REF!</v>
      </c>
      <c r="O65" s="4" t="e">
        <f>SUM(O7,#REF!,O9,O11,O13,O15,O17,O19,O21,O23,O25,O27,O29,O31,O33,O35,O37,O39,O41,O43,O45,O49,O51,O53,#REF!,O55,O57,O59,#REF!,O61,O61,O63)</f>
        <v>#REF!</v>
      </c>
      <c r="P65" s="20"/>
      <c r="Q65" s="6"/>
      <c r="R65" s="6"/>
      <c r="S65" s="6"/>
      <c r="T65" s="54"/>
      <c r="U65" s="2"/>
      <c r="V65" s="2"/>
      <c r="W65" s="2"/>
      <c r="X65" s="2"/>
      <c r="Y65" s="2"/>
      <c r="Z65" s="2"/>
      <c r="AA65" s="2"/>
      <c r="AB65" s="2"/>
      <c r="AC65" s="2"/>
      <c r="AD65" s="2"/>
      <c r="AE65" s="2"/>
      <c r="AF65" s="2"/>
    </row>
    <row r="66" spans="1:32" s="72" customFormat="1" ht="30" customHeight="1" x14ac:dyDescent="0.2">
      <c r="A66" s="68"/>
      <c r="B66" s="53" t="s">
        <v>63</v>
      </c>
      <c r="C66" s="3"/>
      <c r="D66" s="4" t="e">
        <f>SUM(D8,#REF!,D10,D12,D14,D16,D18,D20,D22,D24,D26,D28,D30,D32,D34,D36,D38,D40,D42,D44,D46,D50,D52,D54,#REF!,D56,D58,D60,#REF!,D62,D64)</f>
        <v>#REF!</v>
      </c>
      <c r="E66" s="4" t="e">
        <f>SUM(E8,#REF!,E10,E12,E14,E16,E18,E20,E22,E24,E26,E28,E30,E32,E34,E36,E38,E40,E42,E44,E46,E50,E52,E54,#REF!,E56,E58,E60,#REF!,E62,E64)</f>
        <v>#REF!</v>
      </c>
      <c r="F66" s="4" t="e">
        <f>SUM(F8,#REF!,F10,F12,F14,F16,F18,F20,F22,F24,F26,F28,F30,F32,F34,F36,F38,F40,F42,F44,F46,F50,F52,F54,#REF!,F56,F58,F60,#REF!,F62,F64)</f>
        <v>#REF!</v>
      </c>
      <c r="G66" s="4" t="e">
        <f>SUM(G8,#REF!,G10,G12,G14,G16,G18,G20,G22,G24,G26,G28,G30,G32,G34,G36,G38,G40,G42,G44,G46,G50,G52,G54,#REF!,G56,G58,G60,#REF!,G62,G64)</f>
        <v>#REF!</v>
      </c>
      <c r="H66" s="4" t="e">
        <f>SUM(H8,#REF!,H10,H12,H14,H16,H18,H20,H22,H24,H26,H28,H30,H32,H34,H36,H38,H40,H42,H44,H46,H50,H52,H54,#REF!,H56,H58,H60,#REF!,H62,H64)</f>
        <v>#REF!</v>
      </c>
      <c r="I66" s="4" t="e">
        <f>SUM(I8,#REF!,I10,I12,I14,I16,I18,I20,I22,I24,I26,I28,I30,I32,I34,I36,I38,I40,I42,I44,I46,I50,I52,I54,#REF!,I56,I58,I60,#REF!,I62,I64)</f>
        <v>#REF!</v>
      </c>
      <c r="J66" s="4" t="e">
        <f>SUM(J8,#REF!,J10,J12,J14,J16,J18,J20,J22,J24,J26,J28,J30,J32,J34,J36,J38,J40,J42,J44,J46,J50,J52,J54,#REF!,J56,J58,J60,#REF!,J62,J64)</f>
        <v>#REF!</v>
      </c>
      <c r="K66" s="4" t="e">
        <f>SUM(K8,#REF!,K10,K12,K14,K16,K18,K20,K22,K24,K26,K28,K30,K32,K34,K36,K38,K40,K42,K44,K46,K50,K52,K54,#REF!,K56,K58,K60,#REF!,K62,K64)</f>
        <v>#REF!</v>
      </c>
      <c r="L66" s="4" t="e">
        <f>SUM(L8,#REF!,L10,L12,L14,L16,L18,L20,L22,L24,L26,L28,L30,L32,L34,L36,L38,L40,L42,L44,L46,L50,L52,L54,#REF!,L56,L58,L60,#REF!,L62,L64)</f>
        <v>#REF!</v>
      </c>
      <c r="M66" s="4" t="e">
        <f>SUM(M8,#REF!,M10,M12,M14,M16,M18,M20,M22,M24,M26,M28,M30,M32,M34,M36,M38,M40,M42,M44,M46,M50,M52,M54,#REF!,M56,M58,M60,#REF!,M62,M64)</f>
        <v>#REF!</v>
      </c>
      <c r="N66" s="4" t="e">
        <f>SUM(N8,#REF!,N10,N12,N14,N16,N18,N20,N22,N24,N26,N28,N30,N32,N34,N36,N38,N40,N42,N44,N46,N50,N52,N54,#REF!,N56,N58,N60,#REF!,N62,N64)</f>
        <v>#REF!</v>
      </c>
      <c r="O66" s="4" t="e">
        <f>SUM(O8,#REF!,O10,O12,O14,O16,O18,O20,O22,O24,O26,O28,O30,O32,O34,O36,O38,O40,O42,O44,O46,O50,O52,O54,#REF!,O56,O58,O60,#REF!,O62,O64)</f>
        <v>#REF!</v>
      </c>
      <c r="P66" s="15"/>
      <c r="Q66" s="6"/>
      <c r="R66" s="6"/>
      <c r="S66" s="6"/>
      <c r="T66" s="54"/>
      <c r="U66" s="2"/>
      <c r="V66" s="2"/>
      <c r="W66" s="2"/>
      <c r="X66" s="2"/>
      <c r="Y66" s="2"/>
      <c r="Z66" s="2"/>
      <c r="AA66" s="2"/>
      <c r="AB66" s="2"/>
      <c r="AC66" s="2"/>
      <c r="AD66" s="2"/>
      <c r="AE66" s="2"/>
      <c r="AF66" s="2"/>
    </row>
    <row r="67" spans="1:32" ht="27.75" customHeight="1" x14ac:dyDescent="0.2">
      <c r="B67" s="48" t="s">
        <v>64</v>
      </c>
      <c r="C67" s="31"/>
      <c r="D67" s="31"/>
      <c r="E67" s="31"/>
      <c r="F67" s="31"/>
      <c r="G67" s="31"/>
      <c r="H67" s="31"/>
      <c r="I67" s="31"/>
      <c r="J67" s="31"/>
      <c r="K67" s="31"/>
      <c r="L67" s="31"/>
      <c r="M67" s="31"/>
      <c r="N67" s="31"/>
      <c r="O67" s="31"/>
      <c r="P67" s="32"/>
      <c r="Q67" s="33"/>
      <c r="R67" s="34"/>
      <c r="S67" s="34"/>
      <c r="T67" s="55"/>
      <c r="U67" s="1"/>
      <c r="V67" s="1"/>
      <c r="W67" s="1"/>
      <c r="X67" s="1"/>
      <c r="Y67" s="1"/>
      <c r="Z67" s="1"/>
      <c r="AA67" s="1"/>
      <c r="AB67" s="1"/>
      <c r="AC67" s="1"/>
      <c r="AD67" s="1"/>
      <c r="AE67" s="1"/>
      <c r="AF67" s="1"/>
    </row>
    <row r="68" spans="1:32" ht="30" customHeight="1" x14ac:dyDescent="0.2">
      <c r="A68" s="68" t="s">
        <v>25</v>
      </c>
      <c r="B68" s="265" t="s">
        <v>65</v>
      </c>
      <c r="C68" s="234" t="s">
        <v>66</v>
      </c>
      <c r="D68" s="65">
        <v>1</v>
      </c>
      <c r="E68" s="28"/>
      <c r="F68" s="28"/>
      <c r="G68" s="28"/>
      <c r="H68" s="65">
        <v>1</v>
      </c>
      <c r="I68" s="28"/>
      <c r="J68" s="28"/>
      <c r="K68" s="28"/>
      <c r="L68" s="65">
        <v>1</v>
      </c>
      <c r="M68" s="28"/>
      <c r="N68" s="28"/>
      <c r="O68" s="28"/>
      <c r="P68" s="274" t="s">
        <v>30</v>
      </c>
      <c r="Q68" s="290"/>
      <c r="R68" s="236"/>
      <c r="S68" s="236"/>
      <c r="T68" s="273"/>
    </row>
    <row r="69" spans="1:32" ht="30" customHeight="1" x14ac:dyDescent="0.2">
      <c r="B69" s="266"/>
      <c r="C69" s="258"/>
      <c r="D69" s="28"/>
      <c r="E69" s="28"/>
      <c r="F69" s="28"/>
      <c r="G69" s="28"/>
      <c r="H69" s="28"/>
      <c r="I69" s="28"/>
      <c r="J69" s="28"/>
      <c r="K69" s="28"/>
      <c r="L69" s="28"/>
      <c r="M69" s="28"/>
      <c r="N69" s="28"/>
      <c r="O69" s="28"/>
      <c r="P69" s="274"/>
      <c r="Q69" s="290"/>
      <c r="R69" s="236"/>
      <c r="S69" s="236"/>
      <c r="T69" s="273"/>
    </row>
    <row r="70" spans="1:32" ht="30" customHeight="1" x14ac:dyDescent="0.2">
      <c r="A70" s="68" t="s">
        <v>25</v>
      </c>
      <c r="B70" s="330" t="s">
        <v>117</v>
      </c>
      <c r="C70" s="258"/>
      <c r="D70" s="65">
        <v>1</v>
      </c>
      <c r="E70" s="28"/>
      <c r="F70" s="28"/>
      <c r="G70" s="65">
        <v>1</v>
      </c>
      <c r="H70" s="28"/>
      <c r="I70" s="28"/>
      <c r="J70" s="65">
        <v>1</v>
      </c>
      <c r="K70" s="28"/>
      <c r="L70" s="28"/>
      <c r="M70" s="65">
        <v>1</v>
      </c>
      <c r="N70" s="28"/>
      <c r="O70" s="28"/>
      <c r="P70" s="88">
        <v>162</v>
      </c>
      <c r="Q70" s="27"/>
      <c r="R70" s="17"/>
      <c r="S70" s="17"/>
      <c r="T70" s="52"/>
    </row>
    <row r="71" spans="1:32" ht="30" customHeight="1" x14ac:dyDescent="0.2">
      <c r="A71" s="68" t="s">
        <v>25</v>
      </c>
      <c r="B71" s="331"/>
      <c r="C71" s="258"/>
      <c r="D71" s="65">
        <v>1</v>
      </c>
      <c r="E71" s="28"/>
      <c r="F71" s="28"/>
      <c r="G71" s="65">
        <v>1</v>
      </c>
      <c r="H71" s="28"/>
      <c r="I71" s="28"/>
      <c r="J71" s="65">
        <v>1</v>
      </c>
      <c r="K71" s="28"/>
      <c r="L71" s="28"/>
      <c r="M71" s="65">
        <v>1</v>
      </c>
      <c r="N71" s="28"/>
      <c r="O71" s="28"/>
      <c r="P71" s="297" t="s">
        <v>30</v>
      </c>
      <c r="Q71" s="27"/>
      <c r="R71" s="17"/>
      <c r="S71" s="17"/>
      <c r="T71" s="52"/>
    </row>
    <row r="72" spans="1:32" ht="40.5" customHeight="1" x14ac:dyDescent="0.2">
      <c r="B72" s="331"/>
      <c r="C72" s="258"/>
      <c r="D72" s="28"/>
      <c r="E72" s="28"/>
      <c r="F72" s="28"/>
      <c r="G72" s="28"/>
      <c r="H72" s="28"/>
      <c r="I72" s="28"/>
      <c r="J72" s="28"/>
      <c r="K72" s="28"/>
      <c r="L72" s="28"/>
      <c r="M72" s="28"/>
      <c r="N72" s="28"/>
      <c r="O72" s="28"/>
      <c r="P72" s="298"/>
      <c r="Q72" s="27"/>
      <c r="R72" s="17"/>
      <c r="S72" s="17"/>
      <c r="T72" s="52"/>
    </row>
    <row r="73" spans="1:32" ht="30" customHeight="1" x14ac:dyDescent="0.2">
      <c r="A73" s="68" t="s">
        <v>25</v>
      </c>
      <c r="B73" s="267" t="s">
        <v>70</v>
      </c>
      <c r="C73" s="234" t="s">
        <v>71</v>
      </c>
      <c r="D73" s="28"/>
      <c r="E73" s="28"/>
      <c r="F73" s="28"/>
      <c r="G73" s="28"/>
      <c r="H73" s="28"/>
      <c r="I73" s="28"/>
      <c r="J73" s="65">
        <v>1</v>
      </c>
      <c r="K73" s="28"/>
      <c r="L73" s="28"/>
      <c r="M73" s="28"/>
      <c r="N73" s="28"/>
      <c r="O73" s="28"/>
      <c r="P73" s="274" t="s">
        <v>30</v>
      </c>
      <c r="Q73" s="247"/>
      <c r="R73" s="236"/>
      <c r="S73" s="236"/>
      <c r="T73" s="237"/>
    </row>
    <row r="74" spans="1:32" ht="30" customHeight="1" x14ac:dyDescent="0.2">
      <c r="B74" s="268"/>
      <c r="C74" s="258"/>
      <c r="D74" s="28"/>
      <c r="E74" s="28"/>
      <c r="F74" s="28"/>
      <c r="G74" s="28"/>
      <c r="H74" s="28"/>
      <c r="I74" s="28"/>
      <c r="J74" s="28"/>
      <c r="K74" s="28"/>
      <c r="L74" s="28"/>
      <c r="M74" s="28"/>
      <c r="N74" s="28"/>
      <c r="O74" s="28"/>
      <c r="P74" s="274"/>
      <c r="Q74" s="247"/>
      <c r="R74" s="236"/>
      <c r="S74" s="236"/>
      <c r="T74" s="237"/>
    </row>
    <row r="75" spans="1:32" ht="30" customHeight="1" x14ac:dyDescent="0.2">
      <c r="A75" s="68" t="s">
        <v>25</v>
      </c>
      <c r="B75" s="265" t="s">
        <v>72</v>
      </c>
      <c r="C75" s="258"/>
      <c r="D75" s="28"/>
      <c r="E75" s="65">
        <v>1</v>
      </c>
      <c r="F75" s="28"/>
      <c r="G75" s="28"/>
      <c r="H75" s="28"/>
      <c r="I75" s="28"/>
      <c r="J75" s="28"/>
      <c r="K75" s="28"/>
      <c r="L75" s="65">
        <v>1</v>
      </c>
      <c r="M75" s="28"/>
      <c r="N75" s="28"/>
      <c r="O75" s="28"/>
      <c r="P75" s="274">
        <v>162</v>
      </c>
      <c r="Q75" s="29"/>
      <c r="R75" s="29"/>
      <c r="S75" s="242"/>
      <c r="T75" s="240"/>
    </row>
    <row r="76" spans="1:32" ht="30" customHeight="1" x14ac:dyDescent="0.2">
      <c r="B76" s="266"/>
      <c r="C76" s="258"/>
      <c r="D76" s="28"/>
      <c r="E76" s="28"/>
      <c r="F76" s="28"/>
      <c r="G76" s="28"/>
      <c r="H76" s="28"/>
      <c r="I76" s="28"/>
      <c r="J76" s="28"/>
      <c r="K76" s="28"/>
      <c r="L76" s="28"/>
      <c r="M76" s="28"/>
      <c r="N76" s="28"/>
      <c r="O76" s="28"/>
      <c r="P76" s="274"/>
      <c r="Q76" s="29"/>
      <c r="R76" s="29"/>
      <c r="S76" s="243"/>
      <c r="T76" s="241"/>
    </row>
    <row r="77" spans="1:32" ht="30" customHeight="1" x14ac:dyDescent="0.2">
      <c r="B77" s="262" t="s">
        <v>73</v>
      </c>
      <c r="C77" s="258"/>
      <c r="D77" s="67">
        <v>1</v>
      </c>
      <c r="E77" s="28"/>
      <c r="F77" s="28"/>
      <c r="G77" s="28"/>
      <c r="H77" s="28"/>
      <c r="I77" s="28"/>
      <c r="J77" s="28"/>
      <c r="K77" s="28"/>
      <c r="L77" s="28"/>
      <c r="M77" s="28"/>
      <c r="N77" s="67">
        <v>1</v>
      </c>
      <c r="O77" s="28"/>
      <c r="P77" s="274">
        <v>30</v>
      </c>
      <c r="Q77" s="236"/>
      <c r="R77" s="236"/>
      <c r="S77" s="236"/>
      <c r="T77" s="237"/>
      <c r="U77" s="1"/>
      <c r="V77" s="1"/>
      <c r="W77" s="1"/>
      <c r="X77" s="1"/>
      <c r="Y77" s="1"/>
      <c r="Z77" s="1"/>
      <c r="AA77" s="1"/>
      <c r="AB77" s="1"/>
      <c r="AC77" s="1"/>
      <c r="AD77" s="1"/>
      <c r="AE77" s="1"/>
      <c r="AF77" s="1"/>
    </row>
    <row r="78" spans="1:32" ht="30" customHeight="1" x14ac:dyDescent="0.2">
      <c r="B78" s="262"/>
      <c r="C78" s="258"/>
      <c r="D78" s="28"/>
      <c r="E78" s="28"/>
      <c r="F78" s="28"/>
      <c r="G78" s="28"/>
      <c r="H78" s="28"/>
      <c r="I78" s="28"/>
      <c r="J78" s="28"/>
      <c r="K78" s="28"/>
      <c r="L78" s="28"/>
      <c r="M78" s="28"/>
      <c r="N78" s="28"/>
      <c r="O78" s="28"/>
      <c r="P78" s="274"/>
      <c r="Q78" s="236"/>
      <c r="R78" s="236"/>
      <c r="S78" s="236"/>
      <c r="T78" s="237"/>
      <c r="U78" s="1"/>
      <c r="V78" s="1"/>
      <c r="W78" s="1"/>
      <c r="X78" s="1"/>
      <c r="Y78" s="1"/>
      <c r="Z78" s="1"/>
      <c r="AA78" s="1"/>
      <c r="AB78" s="1"/>
      <c r="AC78" s="1"/>
      <c r="AD78" s="1"/>
      <c r="AE78" s="1"/>
      <c r="AF78" s="1"/>
    </row>
    <row r="79" spans="1:32" s="72" customFormat="1" ht="26.45" customHeight="1" x14ac:dyDescent="0.2">
      <c r="A79" s="68"/>
      <c r="B79" s="53" t="s">
        <v>62</v>
      </c>
      <c r="C79" s="3"/>
      <c r="D79" s="4" t="e">
        <f>SUM(D68,D70,D71,#REF!,D73,D75,D77)</f>
        <v>#REF!</v>
      </c>
      <c r="E79" s="4" t="e">
        <f>SUM(E68,E70,E71,#REF!,E73,E75,E77)</f>
        <v>#REF!</v>
      </c>
      <c r="F79" s="4" t="e">
        <f>SUM(F68,F70,F71,#REF!,F73,F75,F77)</f>
        <v>#REF!</v>
      </c>
      <c r="G79" s="4" t="e">
        <f>SUM(G68,G70,G71,#REF!,G73,G75,G77)</f>
        <v>#REF!</v>
      </c>
      <c r="H79" s="4" t="e">
        <f>SUM(H68,H70,H71,#REF!,H73,H75,H77)</f>
        <v>#REF!</v>
      </c>
      <c r="I79" s="4" t="e">
        <f>SUM(I68,I70,I71,#REF!,I73,I75,I77)</f>
        <v>#REF!</v>
      </c>
      <c r="J79" s="4" t="e">
        <f>SUM(J68,J70,J71,#REF!,J73,J75,J77)</f>
        <v>#REF!</v>
      </c>
      <c r="K79" s="4" t="e">
        <f>SUM(K68,K70,K71,#REF!,K73,K75,K77)</f>
        <v>#REF!</v>
      </c>
      <c r="L79" s="4" t="e">
        <f>SUM(L68,L70,L71,#REF!,L73,L75,L77)</f>
        <v>#REF!</v>
      </c>
      <c r="M79" s="4" t="e">
        <f>SUM(M68,M70,M71,#REF!,M73,M75,M77)</f>
        <v>#REF!</v>
      </c>
      <c r="N79" s="4" t="e">
        <f>SUM(N68,N70,N71,#REF!,N73,N75,N77)</f>
        <v>#REF!</v>
      </c>
      <c r="O79" s="4" t="e">
        <f>SUM(O68,O70,O71,#REF!,O73,O75,O77)</f>
        <v>#REF!</v>
      </c>
      <c r="P79" s="20"/>
      <c r="Q79" s="6"/>
      <c r="R79" s="6"/>
      <c r="S79" s="6"/>
      <c r="T79" s="54"/>
      <c r="U79" s="2"/>
      <c r="V79" s="2"/>
      <c r="W79" s="2"/>
      <c r="X79" s="2"/>
      <c r="Y79" s="2"/>
      <c r="Z79" s="2"/>
      <c r="AA79" s="2"/>
      <c r="AB79" s="2"/>
      <c r="AC79" s="2"/>
      <c r="AD79" s="2"/>
      <c r="AE79" s="2"/>
      <c r="AF79" s="2"/>
    </row>
    <row r="80" spans="1:32" s="72" customFormat="1" ht="30" customHeight="1" x14ac:dyDescent="0.2">
      <c r="A80" s="68"/>
      <c r="B80" s="53" t="s">
        <v>63</v>
      </c>
      <c r="C80" s="3"/>
      <c r="D80" s="4" t="e">
        <f>SUM(D69,#REF!,D72,#REF!,D74,D76,D78)</f>
        <v>#REF!</v>
      </c>
      <c r="E80" s="4" t="e">
        <f>SUM(E69,#REF!,E72,#REF!,E74,E76,E78)</f>
        <v>#REF!</v>
      </c>
      <c r="F80" s="4" t="e">
        <f>SUM(F69,#REF!,F72,#REF!,F74,F76,F78)</f>
        <v>#REF!</v>
      </c>
      <c r="G80" s="4" t="e">
        <f>SUM(G69,#REF!,G72,#REF!,G74,G76,G78)</f>
        <v>#REF!</v>
      </c>
      <c r="H80" s="4" t="e">
        <f>SUM(H69,#REF!,H72,#REF!,H74,H76,H78)</f>
        <v>#REF!</v>
      </c>
      <c r="I80" s="4" t="e">
        <f>SUM(I69,#REF!,I72,#REF!,I74,I76,I78)</f>
        <v>#REF!</v>
      </c>
      <c r="J80" s="4" t="e">
        <f>SUM(J69,#REF!,J72,#REF!,J74,J76,J78)</f>
        <v>#REF!</v>
      </c>
      <c r="K80" s="4" t="e">
        <f>SUM(K69,#REF!,K72,#REF!,K74,K76,K78)</f>
        <v>#REF!</v>
      </c>
      <c r="L80" s="4" t="e">
        <f>SUM(L69,#REF!,L72,#REF!,L74,L76,L78)</f>
        <v>#REF!</v>
      </c>
      <c r="M80" s="4" t="e">
        <f>SUM(M69,#REF!,M72,#REF!,M74,M76,M78)</f>
        <v>#REF!</v>
      </c>
      <c r="N80" s="4" t="e">
        <f>SUM(N69,#REF!,N72,#REF!,N74,N76,N78)</f>
        <v>#REF!</v>
      </c>
      <c r="O80" s="4" t="e">
        <f>SUM(O69,#REF!,O72,#REF!,O74,O76,O78)</f>
        <v>#REF!</v>
      </c>
      <c r="P80" s="15"/>
      <c r="Q80" s="6"/>
      <c r="R80" s="6"/>
      <c r="S80" s="6"/>
      <c r="T80" s="54"/>
      <c r="U80" s="2"/>
      <c r="V80" s="2"/>
      <c r="W80" s="2"/>
      <c r="X80" s="2"/>
      <c r="Y80" s="2"/>
      <c r="Z80" s="2"/>
      <c r="AA80" s="2"/>
      <c r="AB80" s="2"/>
      <c r="AC80" s="2"/>
      <c r="AD80" s="2"/>
      <c r="AE80" s="2"/>
      <c r="AF80" s="2"/>
    </row>
    <row r="81" spans="1:32" ht="27.75" customHeight="1" x14ac:dyDescent="0.2">
      <c r="B81" s="325" t="s">
        <v>74</v>
      </c>
      <c r="C81" s="326"/>
      <c r="D81" s="326"/>
      <c r="E81" s="326"/>
      <c r="F81" s="326"/>
      <c r="G81" s="326"/>
      <c r="H81" s="326"/>
      <c r="I81" s="326"/>
      <c r="J81" s="326"/>
      <c r="K81" s="326"/>
      <c r="L81" s="326"/>
      <c r="M81" s="326"/>
      <c r="N81" s="326"/>
      <c r="O81" s="326"/>
      <c r="P81" s="326"/>
      <c r="Q81" s="326"/>
      <c r="R81" s="326"/>
      <c r="S81" s="326"/>
      <c r="T81" s="327"/>
      <c r="U81" s="1"/>
      <c r="V81" s="1"/>
      <c r="W81" s="1"/>
      <c r="X81" s="1"/>
      <c r="Y81" s="1"/>
      <c r="Z81" s="1"/>
      <c r="AA81" s="1"/>
      <c r="AB81" s="1"/>
      <c r="AC81" s="1"/>
      <c r="AD81" s="1"/>
      <c r="AE81" s="1"/>
      <c r="AF81" s="1"/>
    </row>
    <row r="82" spans="1:32" ht="30" customHeight="1" x14ac:dyDescent="0.2">
      <c r="B82" s="260" t="s">
        <v>75</v>
      </c>
      <c r="C82" s="257"/>
      <c r="D82" s="28"/>
      <c r="E82" s="28"/>
      <c r="F82" s="65">
        <v>1</v>
      </c>
      <c r="G82" s="28"/>
      <c r="H82" s="28"/>
      <c r="I82" s="28"/>
      <c r="J82" s="28"/>
      <c r="K82" s="28"/>
      <c r="L82" s="65">
        <v>1</v>
      </c>
      <c r="M82" s="28"/>
      <c r="N82" s="28"/>
      <c r="O82" s="28"/>
      <c r="P82" s="274" t="s">
        <v>30</v>
      </c>
      <c r="Q82" s="18"/>
      <c r="R82" s="18"/>
      <c r="S82" s="17"/>
      <c r="T82" s="50"/>
    </row>
    <row r="83" spans="1:32" ht="30" customHeight="1" x14ac:dyDescent="0.2">
      <c r="B83" s="261"/>
      <c r="C83" s="259"/>
      <c r="D83" s="28"/>
      <c r="E83" s="28"/>
      <c r="F83" s="28"/>
      <c r="G83" s="28"/>
      <c r="H83" s="28"/>
      <c r="I83" s="28"/>
      <c r="J83" s="28"/>
      <c r="K83" s="28"/>
      <c r="L83" s="28"/>
      <c r="M83" s="28"/>
      <c r="N83" s="28"/>
      <c r="O83" s="28"/>
      <c r="P83" s="274"/>
      <c r="Q83" s="18"/>
      <c r="R83" s="18"/>
      <c r="S83" s="17"/>
      <c r="T83" s="50"/>
    </row>
    <row r="84" spans="1:32" s="72" customFormat="1" ht="26.45" customHeight="1" x14ac:dyDescent="0.2">
      <c r="A84" s="68"/>
      <c r="B84" s="53" t="s">
        <v>62</v>
      </c>
      <c r="C84" s="3"/>
      <c r="D84" s="4">
        <f>SUM(D82)</f>
        <v>0</v>
      </c>
      <c r="E84" s="4">
        <f t="shared" ref="E84:O85" si="0">SUM(E82)</f>
        <v>0</v>
      </c>
      <c r="F84" s="4">
        <f t="shared" si="0"/>
        <v>1</v>
      </c>
      <c r="G84" s="4">
        <f t="shared" si="0"/>
        <v>0</v>
      </c>
      <c r="H84" s="4">
        <f t="shared" si="0"/>
        <v>0</v>
      </c>
      <c r="I84" s="4">
        <f t="shared" si="0"/>
        <v>0</v>
      </c>
      <c r="J84" s="4">
        <f t="shared" si="0"/>
        <v>0</v>
      </c>
      <c r="K84" s="4">
        <f t="shared" si="0"/>
        <v>0</v>
      </c>
      <c r="L84" s="4">
        <f t="shared" si="0"/>
        <v>1</v>
      </c>
      <c r="M84" s="4">
        <f t="shared" si="0"/>
        <v>0</v>
      </c>
      <c r="N84" s="4">
        <f t="shared" si="0"/>
        <v>0</v>
      </c>
      <c r="O84" s="4">
        <f t="shared" si="0"/>
        <v>0</v>
      </c>
      <c r="P84" s="20"/>
      <c r="Q84" s="6"/>
      <c r="R84" s="6"/>
      <c r="S84" s="6"/>
      <c r="T84" s="54"/>
      <c r="U84" s="2"/>
      <c r="V84" s="2"/>
      <c r="W84" s="2"/>
      <c r="X84" s="2"/>
      <c r="Y84" s="2"/>
      <c r="Z84" s="2"/>
      <c r="AA84" s="2"/>
      <c r="AB84" s="2"/>
      <c r="AC84" s="2"/>
      <c r="AD84" s="2"/>
      <c r="AE84" s="2"/>
      <c r="AF84" s="2"/>
    </row>
    <row r="85" spans="1:32" s="72" customFormat="1" ht="30" customHeight="1" x14ac:dyDescent="0.2">
      <c r="A85" s="68"/>
      <c r="B85" s="53" t="s">
        <v>63</v>
      </c>
      <c r="C85" s="3"/>
      <c r="D85" s="4">
        <f>SUM(D83)</f>
        <v>0</v>
      </c>
      <c r="E85" s="4">
        <f t="shared" si="0"/>
        <v>0</v>
      </c>
      <c r="F85" s="4">
        <f t="shared" si="0"/>
        <v>0</v>
      </c>
      <c r="G85" s="4">
        <f t="shared" si="0"/>
        <v>0</v>
      </c>
      <c r="H85" s="4">
        <f t="shared" si="0"/>
        <v>0</v>
      </c>
      <c r="I85" s="4">
        <f t="shared" si="0"/>
        <v>0</v>
      </c>
      <c r="J85" s="4">
        <f t="shared" si="0"/>
        <v>0</v>
      </c>
      <c r="K85" s="4">
        <f t="shared" si="0"/>
        <v>0</v>
      </c>
      <c r="L85" s="4">
        <f t="shared" si="0"/>
        <v>0</v>
      </c>
      <c r="M85" s="4">
        <f t="shared" si="0"/>
        <v>0</v>
      </c>
      <c r="N85" s="4">
        <f t="shared" si="0"/>
        <v>0</v>
      </c>
      <c r="O85" s="4">
        <f t="shared" si="0"/>
        <v>0</v>
      </c>
      <c r="P85" s="15"/>
      <c r="Q85" s="6"/>
      <c r="R85" s="6"/>
      <c r="S85" s="6"/>
      <c r="T85" s="54"/>
      <c r="U85" s="2"/>
      <c r="V85" s="2"/>
      <c r="W85" s="2"/>
      <c r="X85" s="2"/>
      <c r="Y85" s="2"/>
      <c r="Z85" s="2"/>
      <c r="AA85" s="2"/>
      <c r="AB85" s="2"/>
      <c r="AC85" s="2"/>
      <c r="AD85" s="2"/>
      <c r="AE85" s="2"/>
      <c r="AF85" s="2"/>
    </row>
    <row r="86" spans="1:32" ht="27.75" customHeight="1" x14ac:dyDescent="0.2">
      <c r="B86" s="325" t="s">
        <v>76</v>
      </c>
      <c r="C86" s="326"/>
      <c r="D86" s="326"/>
      <c r="E86" s="326"/>
      <c r="F86" s="326"/>
      <c r="G86" s="326"/>
      <c r="H86" s="326"/>
      <c r="I86" s="326"/>
      <c r="J86" s="326"/>
      <c r="K86" s="326"/>
      <c r="L86" s="326"/>
      <c r="M86" s="326"/>
      <c r="N86" s="326"/>
      <c r="O86" s="326"/>
      <c r="P86" s="326"/>
      <c r="Q86" s="326"/>
      <c r="R86" s="326"/>
      <c r="S86" s="326"/>
      <c r="T86" s="327"/>
      <c r="U86" s="1"/>
      <c r="V86" s="1"/>
      <c r="W86" s="1"/>
      <c r="X86" s="1"/>
      <c r="Y86" s="1"/>
      <c r="Z86" s="1"/>
      <c r="AA86" s="1"/>
      <c r="AB86" s="1"/>
      <c r="AC86" s="1"/>
      <c r="AD86" s="1"/>
      <c r="AE86" s="1"/>
      <c r="AF86" s="1"/>
    </row>
    <row r="87" spans="1:32" ht="30" customHeight="1" x14ac:dyDescent="0.2">
      <c r="B87" s="294" t="s">
        <v>77</v>
      </c>
      <c r="C87" s="256" t="s">
        <v>78</v>
      </c>
      <c r="D87" s="65">
        <v>1</v>
      </c>
      <c r="E87" s="28"/>
      <c r="F87" s="28"/>
      <c r="G87" s="28"/>
      <c r="H87" s="28"/>
      <c r="I87" s="28"/>
      <c r="J87" s="28"/>
      <c r="K87" s="28"/>
      <c r="L87" s="28"/>
      <c r="M87" s="28"/>
      <c r="N87" s="28"/>
      <c r="O87" s="28"/>
      <c r="P87" s="274" t="s">
        <v>30</v>
      </c>
      <c r="Q87" s="247"/>
      <c r="R87" s="247"/>
      <c r="S87" s="236"/>
      <c r="T87" s="237"/>
    </row>
    <row r="88" spans="1:32" ht="83.1" customHeight="1" x14ac:dyDescent="0.2">
      <c r="B88" s="294"/>
      <c r="C88" s="257"/>
      <c r="D88" s="28"/>
      <c r="E88" s="28"/>
      <c r="F88" s="28"/>
      <c r="G88" s="28"/>
      <c r="H88" s="28"/>
      <c r="I88" s="28"/>
      <c r="J88" s="28"/>
      <c r="K88" s="28"/>
      <c r="L88" s="28"/>
      <c r="M88" s="28"/>
      <c r="N88" s="28"/>
      <c r="O88" s="28"/>
      <c r="P88" s="274"/>
      <c r="Q88" s="247"/>
      <c r="R88" s="247"/>
      <c r="S88" s="236"/>
      <c r="T88" s="237"/>
    </row>
    <row r="89" spans="1:32" ht="66.599999999999994" customHeight="1" x14ac:dyDescent="0.2">
      <c r="B89" s="260" t="s">
        <v>79</v>
      </c>
      <c r="C89" s="257" t="s">
        <v>80</v>
      </c>
      <c r="D89" s="28"/>
      <c r="E89" s="28"/>
      <c r="F89" s="28"/>
      <c r="G89" s="28"/>
      <c r="H89" s="28"/>
      <c r="I89" s="28"/>
      <c r="J89" s="28"/>
      <c r="K89" s="28"/>
      <c r="L89" s="28"/>
      <c r="M89" s="28"/>
      <c r="N89" s="28"/>
      <c r="O89" s="65">
        <v>1</v>
      </c>
      <c r="P89" s="25">
        <v>162</v>
      </c>
      <c r="Q89" s="18"/>
      <c r="R89" s="18"/>
      <c r="S89" s="17"/>
      <c r="T89" s="50"/>
    </row>
    <row r="90" spans="1:32" ht="30" customHeight="1" x14ac:dyDescent="0.2">
      <c r="B90" s="261"/>
      <c r="C90" s="257"/>
      <c r="D90" s="28"/>
      <c r="E90" s="28"/>
      <c r="F90" s="28"/>
      <c r="G90" s="28"/>
      <c r="H90" s="28"/>
      <c r="I90" s="28"/>
      <c r="J90" s="28"/>
      <c r="K90" s="28"/>
      <c r="L90" s="28"/>
      <c r="M90" s="28"/>
      <c r="N90" s="28"/>
      <c r="O90" s="28"/>
      <c r="P90" s="25"/>
      <c r="Q90" s="18"/>
      <c r="R90" s="18"/>
      <c r="S90" s="17"/>
      <c r="T90" s="50"/>
    </row>
    <row r="91" spans="1:32" s="72" customFormat="1" ht="26.45" customHeight="1" x14ac:dyDescent="0.2">
      <c r="A91" s="68"/>
      <c r="B91" s="53" t="s">
        <v>62</v>
      </c>
      <c r="C91" s="3"/>
      <c r="D91" s="4" t="e">
        <f>SUM(#REF!,D89)</f>
        <v>#REF!</v>
      </c>
      <c r="E91" s="4">
        <f t="shared" ref="E91:O92" si="1">SUM(E87,E89)</f>
        <v>0</v>
      </c>
      <c r="F91" s="4">
        <f t="shared" si="1"/>
        <v>0</v>
      </c>
      <c r="G91" s="4">
        <f t="shared" si="1"/>
        <v>0</v>
      </c>
      <c r="H91" s="4">
        <f>SUM(D87,H89)</f>
        <v>1</v>
      </c>
      <c r="I91" s="4">
        <f t="shared" si="1"/>
        <v>0</v>
      </c>
      <c r="J91" s="4">
        <f t="shared" si="1"/>
        <v>0</v>
      </c>
      <c r="K91" s="4">
        <f t="shared" si="1"/>
        <v>0</v>
      </c>
      <c r="L91" s="4">
        <f t="shared" si="1"/>
        <v>0</v>
      </c>
      <c r="M91" s="4">
        <f t="shared" si="1"/>
        <v>0</v>
      </c>
      <c r="N91" s="4">
        <f t="shared" si="1"/>
        <v>0</v>
      </c>
      <c r="O91" s="4">
        <f t="shared" si="1"/>
        <v>1</v>
      </c>
      <c r="P91" s="20"/>
      <c r="Q91" s="6"/>
      <c r="R91" s="6"/>
      <c r="S91" s="6"/>
      <c r="T91" s="54"/>
      <c r="U91" s="2"/>
      <c r="V91" s="2"/>
      <c r="W91" s="2"/>
      <c r="X91" s="2"/>
      <c r="Y91" s="2"/>
      <c r="Z91" s="2"/>
      <c r="AA91" s="2"/>
      <c r="AB91" s="2"/>
      <c r="AC91" s="2"/>
      <c r="AD91" s="2"/>
      <c r="AE91" s="2"/>
      <c r="AF91" s="2"/>
    </row>
    <row r="92" spans="1:32" s="72" customFormat="1" ht="30" customHeight="1" x14ac:dyDescent="0.2">
      <c r="A92" s="68"/>
      <c r="B92" s="53" t="s">
        <v>63</v>
      </c>
      <c r="C92" s="3"/>
      <c r="D92" s="4">
        <f>SUM(D88,D90)</f>
        <v>0</v>
      </c>
      <c r="E92" s="4">
        <f t="shared" si="1"/>
        <v>0</v>
      </c>
      <c r="F92" s="4">
        <f t="shared" si="1"/>
        <v>0</v>
      </c>
      <c r="G92" s="4">
        <f t="shared" si="1"/>
        <v>0</v>
      </c>
      <c r="H92" s="4">
        <f t="shared" si="1"/>
        <v>0</v>
      </c>
      <c r="I92" s="4">
        <f t="shared" si="1"/>
        <v>0</v>
      </c>
      <c r="J92" s="4">
        <f t="shared" si="1"/>
        <v>0</v>
      </c>
      <c r="K92" s="4">
        <f t="shared" si="1"/>
        <v>0</v>
      </c>
      <c r="L92" s="4">
        <f t="shared" si="1"/>
        <v>0</v>
      </c>
      <c r="M92" s="4">
        <f t="shared" si="1"/>
        <v>0</v>
      </c>
      <c r="N92" s="4">
        <f t="shared" si="1"/>
        <v>0</v>
      </c>
      <c r="O92" s="4">
        <f t="shared" si="1"/>
        <v>0</v>
      </c>
      <c r="P92" s="15"/>
      <c r="Q92" s="6"/>
      <c r="R92" s="6"/>
      <c r="S92" s="6"/>
      <c r="T92" s="54"/>
      <c r="U92" s="2"/>
      <c r="V92" s="2"/>
      <c r="W92" s="2"/>
      <c r="X92" s="2"/>
      <c r="Y92" s="2"/>
      <c r="Z92" s="2"/>
      <c r="AA92" s="2"/>
      <c r="AB92" s="2"/>
      <c r="AC92" s="2"/>
      <c r="AD92" s="2"/>
      <c r="AE92" s="2"/>
      <c r="AF92" s="2"/>
    </row>
    <row r="93" spans="1:32" ht="27.75" customHeight="1" x14ac:dyDescent="0.2">
      <c r="B93" s="325" t="s">
        <v>81</v>
      </c>
      <c r="C93" s="326"/>
      <c r="D93" s="326"/>
      <c r="E93" s="326"/>
      <c r="F93" s="326"/>
      <c r="G93" s="326"/>
      <c r="H93" s="326"/>
      <c r="I93" s="326"/>
      <c r="J93" s="326"/>
      <c r="K93" s="326"/>
      <c r="L93" s="326"/>
      <c r="M93" s="326"/>
      <c r="N93" s="326"/>
      <c r="O93" s="326"/>
      <c r="P93" s="326"/>
      <c r="Q93" s="326"/>
      <c r="R93" s="326"/>
      <c r="S93" s="326"/>
      <c r="T93" s="327"/>
      <c r="U93" s="1"/>
      <c r="V93" s="1"/>
      <c r="W93" s="1"/>
      <c r="X93" s="1"/>
      <c r="Y93" s="1"/>
      <c r="Z93" s="1"/>
      <c r="AA93" s="1"/>
      <c r="AB93" s="1"/>
      <c r="AC93" s="1"/>
      <c r="AD93" s="1"/>
      <c r="AE93" s="1"/>
      <c r="AF93" s="1"/>
    </row>
    <row r="94" spans="1:32" ht="30" customHeight="1" x14ac:dyDescent="0.2">
      <c r="B94" s="260" t="s">
        <v>82</v>
      </c>
      <c r="C94" s="320" t="s">
        <v>83</v>
      </c>
      <c r="D94" s="28"/>
      <c r="E94" s="28"/>
      <c r="F94" s="65">
        <v>1</v>
      </c>
      <c r="G94" s="28"/>
      <c r="H94" s="28"/>
      <c r="I94" s="28"/>
      <c r="J94" s="28"/>
      <c r="K94" s="28"/>
      <c r="L94" s="28"/>
      <c r="M94" s="28"/>
      <c r="N94" s="28"/>
      <c r="O94" s="28"/>
      <c r="P94" s="274" t="s">
        <v>30</v>
      </c>
      <c r="Q94" s="18"/>
      <c r="R94" s="18"/>
      <c r="S94" s="17"/>
      <c r="T94" s="50"/>
    </row>
    <row r="95" spans="1:32" ht="30" customHeight="1" x14ac:dyDescent="0.2">
      <c r="B95" s="261"/>
      <c r="C95" s="321"/>
      <c r="D95" s="28"/>
      <c r="E95" s="28"/>
      <c r="F95" s="28"/>
      <c r="G95" s="28"/>
      <c r="H95" s="28"/>
      <c r="I95" s="28"/>
      <c r="J95" s="28"/>
      <c r="K95" s="28"/>
      <c r="L95" s="28"/>
      <c r="M95" s="28"/>
      <c r="N95" s="28"/>
      <c r="O95" s="28"/>
      <c r="P95" s="274"/>
      <c r="Q95" s="18"/>
      <c r="R95" s="18"/>
      <c r="S95" s="17"/>
      <c r="T95" s="50"/>
    </row>
    <row r="96" spans="1:32" ht="30" customHeight="1" x14ac:dyDescent="0.2">
      <c r="B96" s="260" t="s">
        <v>118</v>
      </c>
      <c r="C96" s="321"/>
      <c r="D96" s="28"/>
      <c r="E96" s="28"/>
      <c r="F96" s="67">
        <v>1</v>
      </c>
      <c r="G96" s="28"/>
      <c r="H96" s="28"/>
      <c r="I96" s="28"/>
      <c r="J96" s="28"/>
      <c r="K96" s="28"/>
      <c r="L96" s="28"/>
      <c r="M96" s="28"/>
      <c r="N96" s="28"/>
      <c r="O96" s="67">
        <v>1</v>
      </c>
      <c r="P96" s="297">
        <v>40</v>
      </c>
      <c r="Q96" s="17"/>
      <c r="R96" s="17"/>
      <c r="S96" s="17"/>
      <c r="T96" s="50"/>
      <c r="U96" s="1"/>
      <c r="V96" s="1"/>
      <c r="W96" s="1"/>
      <c r="X96" s="1"/>
      <c r="Y96" s="1"/>
      <c r="Z96" s="1"/>
      <c r="AA96" s="1"/>
      <c r="AB96" s="1"/>
      <c r="AC96" s="1"/>
      <c r="AD96" s="1"/>
      <c r="AE96" s="1"/>
      <c r="AF96" s="1"/>
    </row>
    <row r="97" spans="1:32" ht="30" customHeight="1" x14ac:dyDescent="0.2">
      <c r="B97" s="261"/>
      <c r="C97" s="322"/>
      <c r="D97" s="28"/>
      <c r="E97" s="28"/>
      <c r="F97" s="28"/>
      <c r="G97" s="28"/>
      <c r="H97" s="28"/>
      <c r="I97" s="28"/>
      <c r="J97" s="28"/>
      <c r="K97" s="28"/>
      <c r="L97" s="28"/>
      <c r="M97" s="28"/>
      <c r="N97" s="28"/>
      <c r="O97" s="28"/>
      <c r="P97" s="298"/>
      <c r="Q97" s="17"/>
      <c r="R97" s="17"/>
      <c r="S97" s="17"/>
      <c r="T97" s="50"/>
      <c r="U97" s="1"/>
      <c r="V97" s="1"/>
      <c r="W97" s="1"/>
      <c r="X97" s="1"/>
      <c r="Y97" s="1"/>
      <c r="Z97" s="1"/>
      <c r="AA97" s="1"/>
      <c r="AB97" s="1"/>
      <c r="AC97" s="1"/>
      <c r="AD97" s="1"/>
      <c r="AE97" s="1"/>
      <c r="AF97" s="1"/>
    </row>
    <row r="98" spans="1:32" s="72" customFormat="1" ht="30" customHeight="1" x14ac:dyDescent="0.2">
      <c r="A98" s="68"/>
      <c r="B98" s="53" t="s">
        <v>62</v>
      </c>
      <c r="C98" s="3"/>
      <c r="D98" s="4">
        <f>SUM(D94,D96)</f>
        <v>0</v>
      </c>
      <c r="E98" s="4">
        <f t="shared" ref="E98:O99" si="2">SUM(E94,E96)</f>
        <v>0</v>
      </c>
      <c r="F98" s="4" t="e">
        <f>SUM(F94,#REF!)</f>
        <v>#REF!</v>
      </c>
      <c r="G98" s="4">
        <f t="shared" si="2"/>
        <v>0</v>
      </c>
      <c r="H98" s="4">
        <f>SUM(H94,F96)</f>
        <v>1</v>
      </c>
      <c r="I98" s="4">
        <f t="shared" si="2"/>
        <v>0</v>
      </c>
      <c r="J98" s="4">
        <f t="shared" si="2"/>
        <v>0</v>
      </c>
      <c r="K98" s="4">
        <f>SUM(K94,O96)</f>
        <v>1</v>
      </c>
      <c r="L98" s="4">
        <f t="shared" si="2"/>
        <v>0</v>
      </c>
      <c r="M98" s="4">
        <f t="shared" si="2"/>
        <v>0</v>
      </c>
      <c r="N98" s="4">
        <f t="shared" si="2"/>
        <v>0</v>
      </c>
      <c r="O98" s="4" t="e">
        <f>SUM(O94,#REF!)</f>
        <v>#REF!</v>
      </c>
      <c r="P98" s="15"/>
      <c r="Q98" s="6"/>
      <c r="R98" s="6"/>
      <c r="S98" s="6"/>
      <c r="T98" s="54"/>
      <c r="U98" s="2"/>
      <c r="V98" s="2"/>
      <c r="W98" s="2"/>
      <c r="X98" s="2"/>
      <c r="Y98" s="2"/>
      <c r="Z98" s="2"/>
      <c r="AA98" s="2"/>
      <c r="AB98" s="2"/>
      <c r="AC98" s="2"/>
      <c r="AD98" s="2"/>
      <c r="AE98" s="2"/>
      <c r="AF98" s="2"/>
    </row>
    <row r="99" spans="1:32" s="72" customFormat="1" ht="30" customHeight="1" x14ac:dyDescent="0.2">
      <c r="A99" s="68"/>
      <c r="B99" s="53" t="s">
        <v>63</v>
      </c>
      <c r="C99" s="3"/>
      <c r="D99" s="4">
        <f>SUM(D95,D97)</f>
        <v>0</v>
      </c>
      <c r="E99" s="4">
        <f t="shared" si="2"/>
        <v>0</v>
      </c>
      <c r="F99" s="4">
        <f t="shared" si="2"/>
        <v>0</v>
      </c>
      <c r="G99" s="4">
        <f t="shared" si="2"/>
        <v>0</v>
      </c>
      <c r="H99" s="4">
        <f t="shared" si="2"/>
        <v>0</v>
      </c>
      <c r="I99" s="4">
        <f t="shared" si="2"/>
        <v>0</v>
      </c>
      <c r="J99" s="4">
        <f t="shared" si="2"/>
        <v>0</v>
      </c>
      <c r="K99" s="4">
        <f t="shared" si="2"/>
        <v>0</v>
      </c>
      <c r="L99" s="4">
        <f t="shared" si="2"/>
        <v>0</v>
      </c>
      <c r="M99" s="4">
        <f t="shared" si="2"/>
        <v>0</v>
      </c>
      <c r="N99" s="4">
        <f t="shared" si="2"/>
        <v>0</v>
      </c>
      <c r="O99" s="4">
        <f t="shared" si="2"/>
        <v>0</v>
      </c>
      <c r="P99" s="15"/>
      <c r="Q99" s="6"/>
      <c r="R99" s="6"/>
      <c r="S99" s="6"/>
      <c r="T99" s="54"/>
      <c r="U99" s="2"/>
      <c r="V99" s="2"/>
      <c r="W99" s="2"/>
      <c r="X99" s="2"/>
      <c r="Y99" s="2"/>
      <c r="Z99" s="2"/>
      <c r="AA99" s="2"/>
      <c r="AB99" s="2"/>
      <c r="AC99" s="2"/>
      <c r="AD99" s="2"/>
      <c r="AE99" s="2"/>
      <c r="AF99" s="2"/>
    </row>
    <row r="100" spans="1:32" ht="27.75" customHeight="1" x14ac:dyDescent="0.2">
      <c r="B100" s="325" t="s">
        <v>85</v>
      </c>
      <c r="C100" s="326"/>
      <c r="D100" s="326"/>
      <c r="E100" s="326"/>
      <c r="F100" s="326"/>
      <c r="G100" s="326"/>
      <c r="H100" s="326"/>
      <c r="I100" s="326"/>
      <c r="J100" s="326"/>
      <c r="K100" s="326"/>
      <c r="L100" s="326"/>
      <c r="M100" s="326"/>
      <c r="N100" s="326"/>
      <c r="O100" s="326"/>
      <c r="P100" s="326"/>
      <c r="Q100" s="326"/>
      <c r="R100" s="326"/>
      <c r="S100" s="326"/>
      <c r="T100" s="327"/>
      <c r="U100" s="1"/>
      <c r="V100" s="1"/>
      <c r="W100" s="1"/>
      <c r="X100" s="1"/>
      <c r="Y100" s="1"/>
      <c r="Z100" s="1"/>
      <c r="AA100" s="1"/>
      <c r="AB100" s="1"/>
      <c r="AC100" s="1"/>
      <c r="AD100" s="1"/>
      <c r="AE100" s="1"/>
      <c r="AF100" s="1"/>
    </row>
    <row r="101" spans="1:32" ht="30" customHeight="1" x14ac:dyDescent="0.2">
      <c r="A101" s="68" t="s">
        <v>25</v>
      </c>
      <c r="B101" s="265" t="s">
        <v>86</v>
      </c>
      <c r="C101" s="21"/>
      <c r="D101" s="64"/>
      <c r="E101" s="64"/>
      <c r="F101" s="64"/>
      <c r="G101" s="64"/>
      <c r="H101" s="64"/>
      <c r="I101" s="64"/>
      <c r="J101" s="64"/>
      <c r="K101" s="64"/>
      <c r="L101" s="64"/>
      <c r="M101" s="64"/>
      <c r="N101" s="64"/>
      <c r="O101" s="65">
        <v>1</v>
      </c>
      <c r="P101" s="274" t="s">
        <v>30</v>
      </c>
      <c r="Q101" s="234"/>
      <c r="R101" s="234"/>
      <c r="S101" s="234"/>
      <c r="T101" s="237"/>
    </row>
    <row r="102" spans="1:32" ht="30" customHeight="1" x14ac:dyDescent="0.2">
      <c r="B102" s="266"/>
      <c r="C102" s="22"/>
      <c r="D102" s="64"/>
      <c r="E102" s="64"/>
      <c r="F102" s="64"/>
      <c r="G102" s="64"/>
      <c r="H102" s="64"/>
      <c r="I102" s="64"/>
      <c r="J102" s="64"/>
      <c r="K102" s="64"/>
      <c r="L102" s="64"/>
      <c r="M102" s="64"/>
      <c r="N102" s="64"/>
      <c r="O102" s="64"/>
      <c r="P102" s="274"/>
      <c r="Q102" s="258"/>
      <c r="R102" s="235"/>
      <c r="S102" s="235"/>
      <c r="T102" s="237"/>
    </row>
    <row r="103" spans="1:32" ht="30" customHeight="1" x14ac:dyDescent="0.2">
      <c r="B103" s="265" t="s">
        <v>87</v>
      </c>
      <c r="C103" s="21"/>
      <c r="D103" s="64"/>
      <c r="E103" s="64"/>
      <c r="F103" s="66">
        <v>1</v>
      </c>
      <c r="G103" s="64"/>
      <c r="H103" s="64"/>
      <c r="I103" s="64"/>
      <c r="J103" s="64"/>
      <c r="K103" s="64"/>
      <c r="L103" s="64"/>
      <c r="M103" s="64"/>
      <c r="N103" s="64"/>
      <c r="O103" s="64"/>
      <c r="P103" s="269">
        <v>100</v>
      </c>
      <c r="Q103" s="286"/>
      <c r="R103" s="284"/>
      <c r="S103" s="234"/>
      <c r="T103" s="238"/>
    </row>
    <row r="104" spans="1:32" ht="30" customHeight="1" x14ac:dyDescent="0.2">
      <c r="B104" s="266"/>
      <c r="C104" s="22"/>
      <c r="D104" s="64"/>
      <c r="E104" s="64"/>
      <c r="F104" s="64"/>
      <c r="G104" s="64"/>
      <c r="H104" s="64"/>
      <c r="I104" s="64"/>
      <c r="J104" s="64"/>
      <c r="K104" s="64"/>
      <c r="L104" s="64"/>
      <c r="M104" s="64"/>
      <c r="N104" s="64"/>
      <c r="O104" s="64"/>
      <c r="P104" s="270"/>
      <c r="Q104" s="291"/>
      <c r="R104" s="285"/>
      <c r="S104" s="235"/>
      <c r="T104" s="239"/>
    </row>
    <row r="105" spans="1:32" ht="30" customHeight="1" x14ac:dyDescent="0.2">
      <c r="B105" s="265" t="s">
        <v>88</v>
      </c>
      <c r="C105" s="21"/>
      <c r="D105" s="64"/>
      <c r="E105" s="64"/>
      <c r="F105" s="66">
        <v>1</v>
      </c>
      <c r="G105" s="64"/>
      <c r="H105" s="64"/>
      <c r="I105" s="64"/>
      <c r="J105" s="64"/>
      <c r="K105" s="64"/>
      <c r="L105" s="64"/>
      <c r="M105" s="64"/>
      <c r="N105" s="64"/>
      <c r="O105" s="64"/>
      <c r="P105" s="269">
        <v>100</v>
      </c>
      <c r="Q105" s="286"/>
      <c r="R105" s="284"/>
      <c r="S105" s="234"/>
      <c r="T105" s="238"/>
    </row>
    <row r="106" spans="1:32" ht="30" customHeight="1" x14ac:dyDescent="0.2">
      <c r="B106" s="266"/>
      <c r="C106" s="22"/>
      <c r="D106" s="64"/>
      <c r="E106" s="64"/>
      <c r="F106" s="64"/>
      <c r="G106" s="64"/>
      <c r="H106" s="64"/>
      <c r="I106" s="64"/>
      <c r="J106" s="64"/>
      <c r="K106" s="64"/>
      <c r="L106" s="64"/>
      <c r="M106" s="64"/>
      <c r="N106" s="64"/>
      <c r="O106" s="64"/>
      <c r="P106" s="270"/>
      <c r="Q106" s="287"/>
      <c r="R106" s="285"/>
      <c r="S106" s="235"/>
      <c r="T106" s="239"/>
    </row>
    <row r="107" spans="1:32" ht="30" customHeight="1" x14ac:dyDescent="0.2">
      <c r="B107" s="265" t="s">
        <v>89</v>
      </c>
      <c r="C107" s="21"/>
      <c r="D107" s="64"/>
      <c r="E107" s="64"/>
      <c r="F107" s="64"/>
      <c r="G107" s="65">
        <v>1</v>
      </c>
      <c r="H107" s="64"/>
      <c r="I107" s="64"/>
      <c r="J107" s="64"/>
      <c r="K107" s="64"/>
      <c r="L107" s="64"/>
      <c r="M107" s="64"/>
      <c r="N107" s="64"/>
      <c r="O107" s="64"/>
      <c r="P107" s="269">
        <v>20</v>
      </c>
      <c r="R107" s="258"/>
      <c r="S107" s="234"/>
      <c r="T107" s="238"/>
    </row>
    <row r="108" spans="1:32" ht="30" customHeight="1" x14ac:dyDescent="0.2">
      <c r="B108" s="266"/>
      <c r="C108" s="22"/>
      <c r="D108" s="64"/>
      <c r="E108" s="64"/>
      <c r="F108" s="64"/>
      <c r="G108" s="64"/>
      <c r="H108" s="64"/>
      <c r="I108" s="64"/>
      <c r="J108" s="64"/>
      <c r="K108" s="64"/>
      <c r="L108" s="64"/>
      <c r="M108" s="64"/>
      <c r="N108" s="64"/>
      <c r="O108" s="64"/>
      <c r="P108" s="270"/>
      <c r="R108" s="235"/>
      <c r="S108" s="235"/>
      <c r="T108" s="239"/>
    </row>
    <row r="109" spans="1:32" ht="30" customHeight="1" x14ac:dyDescent="0.2">
      <c r="B109" s="265" t="s">
        <v>90</v>
      </c>
      <c r="C109" s="21"/>
      <c r="D109" s="64"/>
      <c r="E109" s="64"/>
      <c r="F109" s="64"/>
      <c r="G109" s="64"/>
      <c r="H109" s="65">
        <v>1</v>
      </c>
      <c r="I109" s="64"/>
      <c r="J109" s="64"/>
      <c r="K109" s="64"/>
      <c r="L109" s="64"/>
      <c r="M109" s="64"/>
      <c r="N109" s="64"/>
      <c r="O109" s="64"/>
      <c r="P109" s="269">
        <v>100</v>
      </c>
      <c r="Q109" s="234"/>
      <c r="R109" s="234"/>
      <c r="S109" s="242"/>
      <c r="T109" s="238"/>
    </row>
    <row r="110" spans="1:32" ht="30" customHeight="1" x14ac:dyDescent="0.2">
      <c r="B110" s="266"/>
      <c r="C110" s="22"/>
      <c r="D110" s="64"/>
      <c r="E110" s="64"/>
      <c r="F110" s="64"/>
      <c r="G110" s="64"/>
      <c r="H110" s="64"/>
      <c r="I110" s="64"/>
      <c r="J110" s="64"/>
      <c r="K110" s="64"/>
      <c r="L110" s="64"/>
      <c r="M110" s="64"/>
      <c r="N110" s="64"/>
      <c r="O110" s="64"/>
      <c r="P110" s="270"/>
      <c r="Q110" s="235"/>
      <c r="R110" s="235"/>
      <c r="S110" s="243"/>
      <c r="T110" s="239"/>
    </row>
    <row r="111" spans="1:32" ht="30" customHeight="1" x14ac:dyDescent="0.2">
      <c r="B111" s="265" t="s">
        <v>91</v>
      </c>
      <c r="C111" s="21"/>
      <c r="D111" s="64"/>
      <c r="E111" s="64"/>
      <c r="F111" s="64"/>
      <c r="G111" s="64"/>
      <c r="H111" s="64"/>
      <c r="I111" s="65">
        <v>1</v>
      </c>
      <c r="J111" s="64"/>
      <c r="K111" s="64"/>
      <c r="L111" s="64"/>
      <c r="M111" s="64"/>
      <c r="N111" s="64"/>
      <c r="O111" s="64"/>
      <c r="P111" s="269">
        <v>100</v>
      </c>
      <c r="Q111" s="234"/>
      <c r="R111" s="234"/>
      <c r="S111" s="242"/>
      <c r="T111" s="238"/>
    </row>
    <row r="112" spans="1:32" ht="30" customHeight="1" x14ac:dyDescent="0.2">
      <c r="B112" s="266"/>
      <c r="C112" s="22"/>
      <c r="D112" s="64"/>
      <c r="E112" s="64"/>
      <c r="F112" s="64"/>
      <c r="G112" s="64"/>
      <c r="H112" s="64"/>
      <c r="I112" s="64"/>
      <c r="J112" s="64"/>
      <c r="K112" s="64"/>
      <c r="L112" s="64"/>
      <c r="M112" s="64"/>
      <c r="N112" s="64"/>
      <c r="O112" s="64"/>
      <c r="P112" s="270"/>
      <c r="Q112" s="235"/>
      <c r="R112" s="235"/>
      <c r="S112" s="243"/>
      <c r="T112" s="239"/>
    </row>
    <row r="113" spans="1:32" ht="30" customHeight="1" x14ac:dyDescent="0.2">
      <c r="B113" s="265" t="s">
        <v>92</v>
      </c>
      <c r="C113" s="21"/>
      <c r="D113" s="64"/>
      <c r="E113" s="64"/>
      <c r="F113" s="64"/>
      <c r="G113" s="64"/>
      <c r="H113" s="64"/>
      <c r="I113" s="64"/>
      <c r="J113" s="65">
        <v>1</v>
      </c>
      <c r="K113" s="64"/>
      <c r="L113" s="64"/>
      <c r="M113" s="64"/>
      <c r="N113" s="64"/>
      <c r="O113" s="64"/>
      <c r="P113" s="269">
        <v>20</v>
      </c>
      <c r="Q113" s="234"/>
      <c r="R113" s="234"/>
      <c r="S113" s="234"/>
      <c r="T113" s="238"/>
    </row>
    <row r="114" spans="1:32" ht="30" customHeight="1" x14ac:dyDescent="0.2">
      <c r="B114" s="266"/>
      <c r="C114" s="22"/>
      <c r="D114" s="64"/>
      <c r="E114" s="64"/>
      <c r="F114" s="64"/>
      <c r="G114" s="64"/>
      <c r="H114" s="64"/>
      <c r="I114" s="64"/>
      <c r="J114" s="64"/>
      <c r="K114" s="64"/>
      <c r="L114" s="64"/>
      <c r="M114" s="64"/>
      <c r="N114" s="64"/>
      <c r="O114" s="64"/>
      <c r="P114" s="270"/>
      <c r="Q114" s="235"/>
      <c r="R114" s="235"/>
      <c r="S114" s="235"/>
      <c r="T114" s="239"/>
    </row>
    <row r="115" spans="1:32" ht="30" customHeight="1" x14ac:dyDescent="0.2">
      <c r="A115" s="68" t="s">
        <v>25</v>
      </c>
      <c r="B115" s="265" t="s">
        <v>93</v>
      </c>
      <c r="C115" s="21"/>
      <c r="D115" s="64"/>
      <c r="E115" s="64"/>
      <c r="F115" s="64"/>
      <c r="G115" s="64"/>
      <c r="H115" s="64"/>
      <c r="I115" s="64"/>
      <c r="J115" s="64"/>
      <c r="K115" s="64"/>
      <c r="L115" s="64"/>
      <c r="M115" s="65">
        <v>1</v>
      </c>
      <c r="N115" s="64"/>
      <c r="O115" s="64"/>
      <c r="P115" s="269">
        <v>50</v>
      </c>
      <c r="Q115" s="234"/>
      <c r="R115" s="234"/>
      <c r="S115" s="234"/>
      <c r="T115" s="240"/>
    </row>
    <row r="116" spans="1:32" ht="30" customHeight="1" x14ac:dyDescent="0.2">
      <c r="B116" s="266"/>
      <c r="C116" s="22"/>
      <c r="D116" s="64"/>
      <c r="E116" s="64"/>
      <c r="F116" s="64"/>
      <c r="G116" s="64"/>
      <c r="H116" s="64"/>
      <c r="I116" s="64"/>
      <c r="J116" s="64"/>
      <c r="K116" s="64"/>
      <c r="L116" s="64"/>
      <c r="M116" s="64"/>
      <c r="N116" s="64"/>
      <c r="O116" s="64"/>
      <c r="P116" s="270"/>
      <c r="Q116" s="235"/>
      <c r="R116" s="235"/>
      <c r="S116" s="235"/>
      <c r="T116" s="241"/>
    </row>
    <row r="117" spans="1:32" ht="30" customHeight="1" x14ac:dyDescent="0.2">
      <c r="A117" s="68" t="s">
        <v>25</v>
      </c>
      <c r="B117" s="265" t="s">
        <v>94</v>
      </c>
      <c r="C117" s="21"/>
      <c r="D117" s="64"/>
      <c r="E117" s="64"/>
      <c r="F117" s="64"/>
      <c r="G117" s="64"/>
      <c r="H117" s="64"/>
      <c r="I117" s="64"/>
      <c r="J117" s="64"/>
      <c r="K117" s="64"/>
      <c r="L117" s="64"/>
      <c r="M117" s="65">
        <v>1</v>
      </c>
      <c r="N117" s="64"/>
      <c r="O117" s="64"/>
      <c r="P117" s="269">
        <v>100</v>
      </c>
      <c r="Q117" s="234"/>
      <c r="R117" s="234"/>
      <c r="S117" s="234"/>
      <c r="T117" s="240"/>
    </row>
    <row r="118" spans="1:32" ht="30" customHeight="1" x14ac:dyDescent="0.2">
      <c r="B118" s="266"/>
      <c r="C118" s="22"/>
      <c r="D118" s="64"/>
      <c r="E118" s="64"/>
      <c r="F118" s="64"/>
      <c r="G118" s="64"/>
      <c r="H118" s="64"/>
      <c r="I118" s="64"/>
      <c r="J118" s="64"/>
      <c r="K118" s="64"/>
      <c r="L118" s="64"/>
      <c r="M118" s="64"/>
      <c r="N118" s="64"/>
      <c r="O118" s="64"/>
      <c r="P118" s="270"/>
      <c r="Q118" s="235"/>
      <c r="R118" s="235"/>
      <c r="S118" s="235"/>
      <c r="T118" s="241"/>
    </row>
    <row r="119" spans="1:32" ht="30" customHeight="1" x14ac:dyDescent="0.2">
      <c r="B119" s="265" t="s">
        <v>95</v>
      </c>
      <c r="C119" s="21"/>
      <c r="D119" s="64"/>
      <c r="E119" s="64"/>
      <c r="F119" s="64"/>
      <c r="G119" s="64"/>
      <c r="H119" s="64"/>
      <c r="I119" s="64"/>
      <c r="J119" s="64"/>
      <c r="K119" s="64"/>
      <c r="L119" s="64"/>
      <c r="M119" s="64"/>
      <c r="N119" s="65">
        <v>1</v>
      </c>
      <c r="O119" s="64"/>
      <c r="P119" s="269">
        <v>100</v>
      </c>
      <c r="Q119" s="234"/>
      <c r="R119" s="234"/>
      <c r="S119" s="234"/>
      <c r="T119" s="240"/>
    </row>
    <row r="120" spans="1:32" ht="30" customHeight="1" x14ac:dyDescent="0.2">
      <c r="B120" s="266"/>
      <c r="C120" s="22"/>
      <c r="D120" s="64"/>
      <c r="E120" s="64"/>
      <c r="F120" s="64"/>
      <c r="G120" s="64"/>
      <c r="H120" s="64"/>
      <c r="I120" s="64"/>
      <c r="J120" s="64"/>
      <c r="K120" s="64"/>
      <c r="L120" s="64"/>
      <c r="M120" s="64"/>
      <c r="N120" s="64"/>
      <c r="O120" s="64"/>
      <c r="P120" s="270"/>
      <c r="Q120" s="235"/>
      <c r="R120" s="235"/>
      <c r="S120" s="235"/>
      <c r="T120" s="241"/>
    </row>
    <row r="121" spans="1:32" ht="30" customHeight="1" x14ac:dyDescent="0.2">
      <c r="B121" s="265" t="s">
        <v>96</v>
      </c>
      <c r="C121" s="21"/>
      <c r="D121" s="64"/>
      <c r="E121" s="64"/>
      <c r="F121" s="64"/>
      <c r="G121" s="64"/>
      <c r="H121" s="64"/>
      <c r="I121" s="64"/>
      <c r="J121" s="64"/>
      <c r="K121" s="64"/>
      <c r="L121" s="64"/>
      <c r="M121" s="64"/>
      <c r="N121" s="65">
        <v>1</v>
      </c>
      <c r="O121" s="64"/>
      <c r="P121" s="269">
        <v>100</v>
      </c>
      <c r="Q121" s="234"/>
      <c r="R121" s="234"/>
      <c r="S121" s="234"/>
      <c r="T121" s="254"/>
    </row>
    <row r="122" spans="1:32" ht="30" customHeight="1" x14ac:dyDescent="0.2">
      <c r="B122" s="266"/>
      <c r="C122" s="22"/>
      <c r="D122" s="64"/>
      <c r="E122" s="64"/>
      <c r="F122" s="64"/>
      <c r="G122" s="64"/>
      <c r="H122" s="64"/>
      <c r="I122" s="64"/>
      <c r="J122" s="64"/>
      <c r="K122" s="64"/>
      <c r="L122" s="64"/>
      <c r="M122" s="64"/>
      <c r="N122" s="64"/>
      <c r="O122" s="64"/>
      <c r="P122" s="271"/>
      <c r="Q122" s="235"/>
      <c r="R122" s="235"/>
      <c r="S122" s="235"/>
      <c r="T122" s="255"/>
    </row>
    <row r="123" spans="1:32" ht="30" customHeight="1" x14ac:dyDescent="0.2">
      <c r="A123" s="68" t="s">
        <v>25</v>
      </c>
      <c r="B123" s="265" t="s">
        <v>97</v>
      </c>
      <c r="C123" s="21"/>
      <c r="D123" s="65">
        <v>1</v>
      </c>
      <c r="E123" s="64"/>
      <c r="F123" s="65">
        <v>1</v>
      </c>
      <c r="G123" s="64"/>
      <c r="H123" s="64"/>
      <c r="I123" s="65">
        <v>1</v>
      </c>
      <c r="J123" s="64"/>
      <c r="K123" s="64"/>
      <c r="L123" s="65">
        <v>1</v>
      </c>
      <c r="M123" s="64"/>
      <c r="N123" s="64"/>
      <c r="O123" s="65">
        <v>1</v>
      </c>
      <c r="P123" s="272" t="s">
        <v>98</v>
      </c>
      <c r="Q123" s="234"/>
      <c r="R123" s="234"/>
      <c r="S123" s="252"/>
      <c r="T123" s="240"/>
    </row>
    <row r="124" spans="1:32" ht="52.5" customHeight="1" x14ac:dyDescent="0.2">
      <c r="B124" s="266"/>
      <c r="C124" s="22"/>
      <c r="D124" s="64"/>
      <c r="E124" s="64"/>
      <c r="F124" s="64"/>
      <c r="G124" s="64"/>
      <c r="H124" s="64"/>
      <c r="I124" s="64"/>
      <c r="J124" s="64"/>
      <c r="K124" s="64"/>
      <c r="L124" s="64"/>
      <c r="M124" s="64"/>
      <c r="N124" s="64"/>
      <c r="O124" s="64"/>
      <c r="P124" s="272"/>
      <c r="Q124" s="235"/>
      <c r="R124" s="235"/>
      <c r="S124" s="253"/>
      <c r="T124" s="241"/>
    </row>
    <row r="125" spans="1:32" ht="30" customHeight="1" x14ac:dyDescent="0.2">
      <c r="B125" s="265" t="s">
        <v>100</v>
      </c>
      <c r="C125" s="21"/>
      <c r="D125" s="64"/>
      <c r="E125" s="64"/>
      <c r="F125" s="64"/>
      <c r="G125" s="64"/>
      <c r="H125" s="64"/>
      <c r="I125" s="65">
        <v>1</v>
      </c>
      <c r="J125" s="64"/>
      <c r="K125" s="64"/>
      <c r="L125" s="64"/>
      <c r="M125" s="64"/>
      <c r="N125" s="64"/>
      <c r="O125" s="64"/>
      <c r="P125" s="271">
        <v>100</v>
      </c>
      <c r="Q125" s="250"/>
      <c r="R125" s="234"/>
      <c r="S125" s="234"/>
      <c r="T125" s="248"/>
      <c r="U125" s="1"/>
      <c r="V125" s="1"/>
      <c r="W125" s="1"/>
      <c r="X125" s="1"/>
      <c r="Y125" s="1"/>
      <c r="Z125" s="1"/>
      <c r="AA125" s="1"/>
      <c r="AB125" s="1"/>
      <c r="AC125" s="1"/>
      <c r="AD125" s="1"/>
      <c r="AE125" s="1"/>
      <c r="AF125" s="1"/>
    </row>
    <row r="126" spans="1:32" ht="30" customHeight="1" x14ac:dyDescent="0.2">
      <c r="B126" s="266"/>
      <c r="C126" s="22"/>
      <c r="D126" s="64"/>
      <c r="E126" s="64"/>
      <c r="F126" s="64"/>
      <c r="G126" s="64"/>
      <c r="H126" s="64"/>
      <c r="I126" s="64"/>
      <c r="J126" s="64"/>
      <c r="K126" s="64"/>
      <c r="L126" s="64"/>
      <c r="M126" s="64"/>
      <c r="N126" s="64"/>
      <c r="O126" s="64"/>
      <c r="P126" s="270"/>
      <c r="Q126" s="251"/>
      <c r="R126" s="235"/>
      <c r="S126" s="235"/>
      <c r="T126" s="249"/>
      <c r="U126" s="1"/>
      <c r="V126" s="1"/>
      <c r="W126" s="1"/>
      <c r="X126" s="1"/>
      <c r="Y126" s="1"/>
      <c r="Z126" s="1"/>
      <c r="AA126" s="1"/>
      <c r="AB126" s="1"/>
      <c r="AC126" s="1"/>
      <c r="AD126" s="1"/>
      <c r="AE126" s="1"/>
      <c r="AF126" s="1"/>
    </row>
    <row r="127" spans="1:32" s="72" customFormat="1" ht="30" customHeight="1" x14ac:dyDescent="0.2">
      <c r="A127" s="68"/>
      <c r="B127" s="53" t="s">
        <v>62</v>
      </c>
      <c r="C127" s="3"/>
      <c r="D127" s="4">
        <f t="shared" ref="D127:O128" si="3">SUM(D101,D103,D105,D107,D109,D111,D113,D115,D117,D119,D121,D123,D125)</f>
        <v>1</v>
      </c>
      <c r="E127" s="4">
        <f t="shared" si="3"/>
        <v>0</v>
      </c>
      <c r="F127" s="4">
        <f t="shared" si="3"/>
        <v>3</v>
      </c>
      <c r="G127" s="4">
        <f t="shared" si="3"/>
        <v>1</v>
      </c>
      <c r="H127" s="4">
        <f t="shared" si="3"/>
        <v>1</v>
      </c>
      <c r="I127" s="4">
        <f t="shared" si="3"/>
        <v>3</v>
      </c>
      <c r="J127" s="4">
        <f t="shared" si="3"/>
        <v>1</v>
      </c>
      <c r="K127" s="4">
        <f t="shared" si="3"/>
        <v>0</v>
      </c>
      <c r="L127" s="4">
        <f t="shared" si="3"/>
        <v>1</v>
      </c>
      <c r="M127" s="4">
        <f t="shared" si="3"/>
        <v>2</v>
      </c>
      <c r="N127" s="4">
        <f t="shared" si="3"/>
        <v>2</v>
      </c>
      <c r="O127" s="4">
        <f t="shared" si="3"/>
        <v>2</v>
      </c>
      <c r="P127" s="4"/>
      <c r="Q127" s="5"/>
      <c r="R127" s="7"/>
      <c r="S127" s="5"/>
      <c r="T127" s="56"/>
      <c r="U127" s="2"/>
      <c r="V127" s="2"/>
      <c r="W127" s="2"/>
      <c r="X127" s="2"/>
      <c r="Y127" s="2"/>
      <c r="Z127" s="2"/>
      <c r="AA127" s="2"/>
      <c r="AB127" s="2"/>
      <c r="AC127" s="2"/>
      <c r="AD127" s="2"/>
      <c r="AE127" s="2"/>
      <c r="AF127" s="2"/>
    </row>
    <row r="128" spans="1:32" s="72" customFormat="1" ht="30" customHeight="1" x14ac:dyDescent="0.2">
      <c r="A128" s="68"/>
      <c r="B128" s="53" t="s">
        <v>63</v>
      </c>
      <c r="C128" s="3"/>
      <c r="D128" s="4">
        <f t="shared" si="3"/>
        <v>0</v>
      </c>
      <c r="E128" s="4">
        <f t="shared" si="3"/>
        <v>0</v>
      </c>
      <c r="F128" s="4">
        <f t="shared" si="3"/>
        <v>0</v>
      </c>
      <c r="G128" s="4">
        <f t="shared" si="3"/>
        <v>0</v>
      </c>
      <c r="H128" s="4">
        <f t="shared" si="3"/>
        <v>0</v>
      </c>
      <c r="I128" s="4">
        <f t="shared" si="3"/>
        <v>0</v>
      </c>
      <c r="J128" s="4">
        <f t="shared" si="3"/>
        <v>0</v>
      </c>
      <c r="K128" s="4">
        <f t="shared" si="3"/>
        <v>0</v>
      </c>
      <c r="L128" s="4">
        <f t="shared" si="3"/>
        <v>0</v>
      </c>
      <c r="M128" s="4">
        <f t="shared" si="3"/>
        <v>0</v>
      </c>
      <c r="N128" s="4">
        <f t="shared" si="3"/>
        <v>0</v>
      </c>
      <c r="O128" s="4">
        <f t="shared" si="3"/>
        <v>0</v>
      </c>
      <c r="P128" s="4"/>
      <c r="Q128" s="4"/>
      <c r="R128" s="4"/>
      <c r="S128" s="4"/>
      <c r="T128" s="57"/>
      <c r="U128" s="2"/>
      <c r="V128" s="2"/>
      <c r="W128" s="2"/>
      <c r="X128" s="2"/>
      <c r="Y128" s="2"/>
      <c r="Z128" s="2"/>
      <c r="AA128" s="2"/>
      <c r="AB128" s="2"/>
      <c r="AC128" s="2"/>
      <c r="AD128" s="2"/>
      <c r="AE128" s="2"/>
      <c r="AF128" s="2"/>
    </row>
    <row r="129" spans="1:32" ht="27.75" customHeight="1" x14ac:dyDescent="0.2">
      <c r="B129" s="325" t="s">
        <v>101</v>
      </c>
      <c r="C129" s="326"/>
      <c r="D129" s="326"/>
      <c r="E129" s="326"/>
      <c r="F129" s="326"/>
      <c r="G129" s="326"/>
      <c r="H129" s="326"/>
      <c r="I129" s="326"/>
      <c r="J129" s="326"/>
      <c r="K129" s="326"/>
      <c r="L129" s="326"/>
      <c r="M129" s="326"/>
      <c r="N129" s="326"/>
      <c r="O129" s="326"/>
      <c r="P129" s="326"/>
      <c r="Q129" s="326"/>
      <c r="R129" s="326"/>
      <c r="S129" s="326"/>
      <c r="T129" s="327"/>
      <c r="U129" s="1"/>
      <c r="V129" s="1"/>
      <c r="W129" s="1"/>
      <c r="X129" s="1"/>
      <c r="Y129" s="1"/>
      <c r="Z129" s="1"/>
      <c r="AA129" s="1"/>
      <c r="AB129" s="1"/>
      <c r="AC129" s="1"/>
      <c r="AD129" s="1"/>
      <c r="AE129" s="1"/>
      <c r="AF129" s="1"/>
    </row>
    <row r="130" spans="1:32" ht="30" customHeight="1" x14ac:dyDescent="0.2">
      <c r="A130" s="68" t="s">
        <v>25</v>
      </c>
      <c r="B130" s="267" t="s">
        <v>102</v>
      </c>
      <c r="C130" s="23"/>
      <c r="D130" s="64"/>
      <c r="E130" s="64"/>
      <c r="F130" s="64"/>
      <c r="G130" s="64"/>
      <c r="H130" s="64"/>
      <c r="I130" s="64"/>
      <c r="J130" s="64"/>
      <c r="K130" s="65">
        <v>1</v>
      </c>
      <c r="L130" s="64"/>
      <c r="M130" s="64"/>
      <c r="N130" s="64"/>
      <c r="O130" s="64"/>
      <c r="P130" s="263">
        <v>162</v>
      </c>
      <c r="Q130" s="246"/>
      <c r="R130" s="236"/>
      <c r="S130" s="242"/>
      <c r="T130" s="238"/>
      <c r="U130" s="1"/>
      <c r="V130" s="1"/>
      <c r="W130" s="1"/>
      <c r="X130" s="1"/>
      <c r="Y130" s="1"/>
      <c r="Z130" s="1"/>
      <c r="AA130" s="1"/>
      <c r="AB130" s="1"/>
      <c r="AC130" s="1"/>
      <c r="AD130" s="1"/>
      <c r="AE130" s="1"/>
      <c r="AF130" s="1"/>
    </row>
    <row r="131" spans="1:32" ht="30" customHeight="1" x14ac:dyDescent="0.2">
      <c r="B131" s="268"/>
      <c r="C131" s="24"/>
      <c r="D131" s="64"/>
      <c r="E131" s="64"/>
      <c r="F131" s="64"/>
      <c r="G131" s="64"/>
      <c r="H131" s="64"/>
      <c r="I131" s="64"/>
      <c r="J131" s="64"/>
      <c r="K131" s="64"/>
      <c r="L131" s="64"/>
      <c r="M131" s="64"/>
      <c r="N131" s="64"/>
      <c r="O131" s="64"/>
      <c r="P131" s="264"/>
      <c r="Q131" s="246"/>
      <c r="R131" s="236"/>
      <c r="S131" s="243"/>
      <c r="T131" s="239"/>
      <c r="U131" s="1"/>
      <c r="V131" s="1"/>
      <c r="W131" s="1"/>
      <c r="X131" s="1"/>
      <c r="Y131" s="1"/>
      <c r="Z131" s="1"/>
      <c r="AA131" s="1"/>
      <c r="AB131" s="1"/>
      <c r="AC131" s="1"/>
      <c r="AD131" s="1"/>
      <c r="AE131" s="1"/>
      <c r="AF131" s="1"/>
    </row>
    <row r="132" spans="1:32" ht="30" customHeight="1" x14ac:dyDescent="0.2">
      <c r="B132" s="267" t="s">
        <v>119</v>
      </c>
      <c r="C132" s="23"/>
      <c r="D132" s="64"/>
      <c r="E132" s="64"/>
      <c r="F132" s="64"/>
      <c r="G132" s="64"/>
      <c r="H132" s="65">
        <v>1</v>
      </c>
      <c r="I132" s="64"/>
      <c r="J132" s="65">
        <v>1</v>
      </c>
      <c r="K132" s="64"/>
      <c r="L132" s="64"/>
      <c r="M132" s="64"/>
      <c r="N132" s="64"/>
      <c r="O132" s="64"/>
      <c r="P132" s="263">
        <v>162</v>
      </c>
      <c r="Q132" s="247"/>
      <c r="R132" s="236"/>
      <c r="S132" s="247"/>
      <c r="T132" s="238"/>
    </row>
    <row r="133" spans="1:32" ht="30" customHeight="1" x14ac:dyDescent="0.2">
      <c r="B133" s="268"/>
      <c r="C133" s="24"/>
      <c r="D133" s="64"/>
      <c r="E133" s="64"/>
      <c r="F133" s="64"/>
      <c r="G133" s="64"/>
      <c r="H133" s="64"/>
      <c r="I133" s="64"/>
      <c r="J133" s="64"/>
      <c r="K133" s="64"/>
      <c r="L133" s="64"/>
      <c r="M133" s="64"/>
      <c r="N133" s="64"/>
      <c r="O133" s="64"/>
      <c r="P133" s="264"/>
      <c r="Q133" s="247"/>
      <c r="R133" s="236"/>
      <c r="S133" s="247"/>
      <c r="T133" s="239"/>
    </row>
    <row r="134" spans="1:32" s="72" customFormat="1" x14ac:dyDescent="0.2">
      <c r="A134" s="68"/>
      <c r="B134" s="58" t="s">
        <v>62</v>
      </c>
      <c r="C134" s="8"/>
      <c r="D134" s="4">
        <f>SUM(D130,D132)</f>
        <v>0</v>
      </c>
      <c r="E134" s="4">
        <f t="shared" ref="E134:O135" si="4">SUM(E130,E132)</f>
        <v>0</v>
      </c>
      <c r="F134" s="4">
        <f t="shared" si="4"/>
        <v>0</v>
      </c>
      <c r="G134" s="4">
        <f t="shared" si="4"/>
        <v>0</v>
      </c>
      <c r="H134" s="4">
        <f t="shared" si="4"/>
        <v>1</v>
      </c>
      <c r="I134" s="4">
        <f t="shared" si="4"/>
        <v>0</v>
      </c>
      <c r="J134" s="4">
        <f t="shared" si="4"/>
        <v>1</v>
      </c>
      <c r="K134" s="4">
        <f t="shared" si="4"/>
        <v>1</v>
      </c>
      <c r="L134" s="4">
        <f t="shared" si="4"/>
        <v>0</v>
      </c>
      <c r="M134" s="4">
        <f t="shared" si="4"/>
        <v>0</v>
      </c>
      <c r="N134" s="4">
        <f t="shared" si="4"/>
        <v>0</v>
      </c>
      <c r="O134" s="4">
        <f t="shared" si="4"/>
        <v>0</v>
      </c>
      <c r="P134" s="4"/>
      <c r="Q134" s="6"/>
      <c r="R134" s="6"/>
      <c r="S134" s="6"/>
      <c r="T134" s="54"/>
      <c r="U134" s="2"/>
      <c r="V134" s="2"/>
      <c r="W134" s="2"/>
      <c r="X134" s="2"/>
      <c r="Y134" s="2"/>
      <c r="Z134" s="2"/>
      <c r="AA134" s="2"/>
      <c r="AB134" s="2"/>
      <c r="AC134" s="2"/>
      <c r="AD134" s="2"/>
      <c r="AE134" s="2"/>
      <c r="AF134" s="2"/>
    </row>
    <row r="135" spans="1:32" s="72" customFormat="1" x14ac:dyDescent="0.2">
      <c r="A135" s="68"/>
      <c r="B135" s="58" t="s">
        <v>63</v>
      </c>
      <c r="C135" s="8"/>
      <c r="D135" s="4">
        <f>SUM(D131,D133)</f>
        <v>0</v>
      </c>
      <c r="E135" s="4">
        <f t="shared" si="4"/>
        <v>0</v>
      </c>
      <c r="F135" s="4">
        <f t="shared" si="4"/>
        <v>0</v>
      </c>
      <c r="G135" s="4">
        <f t="shared" si="4"/>
        <v>0</v>
      </c>
      <c r="H135" s="4">
        <f t="shared" si="4"/>
        <v>0</v>
      </c>
      <c r="I135" s="4">
        <f t="shared" si="4"/>
        <v>0</v>
      </c>
      <c r="J135" s="4">
        <f t="shared" si="4"/>
        <v>0</v>
      </c>
      <c r="K135" s="4">
        <f t="shared" si="4"/>
        <v>0</v>
      </c>
      <c r="L135" s="4">
        <f t="shared" si="4"/>
        <v>0</v>
      </c>
      <c r="M135" s="4">
        <f t="shared" si="4"/>
        <v>0</v>
      </c>
      <c r="N135" s="4">
        <f t="shared" si="4"/>
        <v>0</v>
      </c>
      <c r="O135" s="4">
        <f t="shared" si="4"/>
        <v>0</v>
      </c>
      <c r="P135" s="4"/>
      <c r="Q135" s="6"/>
      <c r="R135" s="6"/>
      <c r="S135" s="9"/>
      <c r="T135" s="54"/>
      <c r="U135" s="2"/>
      <c r="V135" s="2"/>
      <c r="W135" s="2"/>
      <c r="X135" s="2"/>
      <c r="Y135" s="2"/>
      <c r="Z135" s="2"/>
      <c r="AA135" s="2"/>
      <c r="AB135" s="2"/>
      <c r="AC135" s="2"/>
      <c r="AD135" s="2"/>
      <c r="AE135" s="2"/>
      <c r="AF135" s="2"/>
    </row>
    <row r="136" spans="1:32" s="75" customFormat="1" ht="14.1" customHeight="1" x14ac:dyDescent="0.2">
      <c r="A136" s="68"/>
      <c r="B136" s="59" t="s">
        <v>104</v>
      </c>
      <c r="C136" s="10"/>
      <c r="D136" s="11" t="e">
        <f t="shared" ref="D136:O137" si="5">SUM(D65,D79,D84,D91,D98,D127,D134)</f>
        <v>#REF!</v>
      </c>
      <c r="E136" s="11" t="e">
        <f t="shared" si="5"/>
        <v>#REF!</v>
      </c>
      <c r="F136" s="11" t="e">
        <f t="shared" si="5"/>
        <v>#REF!</v>
      </c>
      <c r="G136" s="11" t="e">
        <f t="shared" si="5"/>
        <v>#REF!</v>
      </c>
      <c r="H136" s="11" t="e">
        <f t="shared" si="5"/>
        <v>#REF!</v>
      </c>
      <c r="I136" s="11" t="e">
        <f t="shared" si="5"/>
        <v>#REF!</v>
      </c>
      <c r="J136" s="11" t="e">
        <f t="shared" si="5"/>
        <v>#REF!</v>
      </c>
      <c r="K136" s="11" t="e">
        <f t="shared" si="5"/>
        <v>#REF!</v>
      </c>
      <c r="L136" s="11" t="e">
        <f t="shared" si="5"/>
        <v>#REF!</v>
      </c>
      <c r="M136" s="11" t="e">
        <f t="shared" si="5"/>
        <v>#REF!</v>
      </c>
      <c r="N136" s="11" t="e">
        <f t="shared" si="5"/>
        <v>#REF!</v>
      </c>
      <c r="O136" s="11" t="e">
        <f t="shared" si="5"/>
        <v>#REF!</v>
      </c>
      <c r="P136" s="11"/>
      <c r="Q136" s="12"/>
      <c r="R136" s="73"/>
      <c r="S136" s="73"/>
      <c r="T136" s="74"/>
    </row>
    <row r="137" spans="1:32" s="75" customFormat="1" ht="14.1" customHeight="1" thickBot="1" x14ac:dyDescent="0.25">
      <c r="A137" s="68"/>
      <c r="B137" s="60" t="s">
        <v>105</v>
      </c>
      <c r="C137" s="61"/>
      <c r="D137" s="62" t="e">
        <f t="shared" si="5"/>
        <v>#REF!</v>
      </c>
      <c r="E137" s="62" t="e">
        <f t="shared" si="5"/>
        <v>#REF!</v>
      </c>
      <c r="F137" s="62" t="e">
        <f t="shared" si="5"/>
        <v>#REF!</v>
      </c>
      <c r="G137" s="62" t="e">
        <f t="shared" si="5"/>
        <v>#REF!</v>
      </c>
      <c r="H137" s="62" t="e">
        <f t="shared" si="5"/>
        <v>#REF!</v>
      </c>
      <c r="I137" s="62" t="e">
        <f t="shared" si="5"/>
        <v>#REF!</v>
      </c>
      <c r="J137" s="62" t="e">
        <f t="shared" si="5"/>
        <v>#REF!</v>
      </c>
      <c r="K137" s="62" t="e">
        <f t="shared" si="5"/>
        <v>#REF!</v>
      </c>
      <c r="L137" s="62" t="e">
        <f t="shared" si="5"/>
        <v>#REF!</v>
      </c>
      <c r="M137" s="62" t="e">
        <f t="shared" si="5"/>
        <v>#REF!</v>
      </c>
      <c r="N137" s="62" t="e">
        <f t="shared" si="5"/>
        <v>#REF!</v>
      </c>
      <c r="O137" s="62" t="e">
        <f t="shared" si="5"/>
        <v>#REF!</v>
      </c>
      <c r="P137" s="62"/>
      <c r="Q137" s="63"/>
      <c r="R137" s="76"/>
      <c r="S137" s="76"/>
      <c r="T137" s="77"/>
    </row>
    <row r="138" spans="1:32" ht="14.1" customHeight="1" x14ac:dyDescent="0.2">
      <c r="B138" s="78" t="s">
        <v>106</v>
      </c>
      <c r="C138" s="78"/>
      <c r="D138" s="78"/>
      <c r="E138" s="78"/>
      <c r="F138" s="78"/>
      <c r="G138" s="78"/>
      <c r="H138" s="78"/>
      <c r="I138" s="78"/>
      <c r="J138" s="78"/>
      <c r="K138" s="78"/>
      <c r="L138" s="78"/>
      <c r="M138" s="78"/>
      <c r="N138" s="78"/>
      <c r="O138" s="78"/>
      <c r="P138" s="78"/>
      <c r="Q138" s="79"/>
      <c r="R138" s="79"/>
      <c r="S138" s="79"/>
      <c r="T138" s="79"/>
    </row>
    <row r="139" spans="1:32" ht="14.1" customHeight="1" x14ac:dyDescent="0.2">
      <c r="B139" s="80"/>
      <c r="C139" s="80"/>
    </row>
    <row r="140" spans="1:32" ht="14.1" customHeight="1" x14ac:dyDescent="0.2"/>
    <row r="142" spans="1:32" x14ac:dyDescent="0.2">
      <c r="B142" s="318" t="s">
        <v>104</v>
      </c>
      <c r="C142" s="319"/>
      <c r="D142" s="81" t="e">
        <f>SUM(D136:O136)</f>
        <v>#REF!</v>
      </c>
    </row>
    <row r="143" spans="1:32" x14ac:dyDescent="0.2">
      <c r="B143" s="318" t="s">
        <v>105</v>
      </c>
      <c r="C143" s="319"/>
      <c r="D143" s="81" t="e">
        <f>SUM(D137:O137)</f>
        <v>#REF!</v>
      </c>
    </row>
    <row r="144" spans="1:32" x14ac:dyDescent="0.2"/>
    <row r="145" spans="7:13" x14ac:dyDescent="0.2"/>
    <row r="146" spans="7:13" x14ac:dyDescent="0.2"/>
    <row r="149" spans="7:13" x14ac:dyDescent="0.2"/>
    <row r="150" spans="7:13" x14ac:dyDescent="0.2">
      <c r="G150" s="82"/>
      <c r="I150" s="82"/>
      <c r="J150" s="82"/>
      <c r="M150" s="82"/>
    </row>
    <row r="151" spans="7:13" x14ac:dyDescent="0.2"/>
  </sheetData>
  <sheetProtection algorithmName="SHA-512" hashValue="0wQAXGZpQEloumSu9L6fwZ4Cqf3i6P3RgJBs4YvZuAZ52S5qRWaBFEfdx/WiIue4dimLUqjnOkgueiJqqdjgBA==" saltValue="MyoPtA0n1+UiRH7qr0k3RQ==" spinCount="100000" sheet="1" objects="1" scenarios="1"/>
  <autoFilter ref="A5:T138" xr:uid="{00000000-0001-0000-0000-000000000000}"/>
  <mergeCells count="276">
    <mergeCell ref="B1:T1"/>
    <mergeCell ref="B3:C3"/>
    <mergeCell ref="D3:M3"/>
    <mergeCell ref="N3:O3"/>
    <mergeCell ref="P3:T3"/>
    <mergeCell ref="B7:B8"/>
    <mergeCell ref="C7:C18"/>
    <mergeCell ref="P7:P8"/>
    <mergeCell ref="Q7:Q8"/>
    <mergeCell ref="R7:R8"/>
    <mergeCell ref="B11:B12"/>
    <mergeCell ref="P11:P12"/>
    <mergeCell ref="B13:B14"/>
    <mergeCell ref="P13:P14"/>
    <mergeCell ref="Q13:Q14"/>
    <mergeCell ref="R13:R14"/>
    <mergeCell ref="S7:S8"/>
    <mergeCell ref="T7:T8"/>
    <mergeCell ref="B9:B10"/>
    <mergeCell ref="P9:P10"/>
    <mergeCell ref="Q9:Q10"/>
    <mergeCell ref="R9:R10"/>
    <mergeCell ref="S9:S10"/>
    <mergeCell ref="T9:T10"/>
    <mergeCell ref="S13:S14"/>
    <mergeCell ref="T13:T14"/>
    <mergeCell ref="B15:B16"/>
    <mergeCell ref="P15:P16"/>
    <mergeCell ref="B17:B18"/>
    <mergeCell ref="P17:P18"/>
    <mergeCell ref="Q17:Q18"/>
    <mergeCell ref="R17:R18"/>
    <mergeCell ref="S17:S18"/>
    <mergeCell ref="T17:T18"/>
    <mergeCell ref="P23:P24"/>
    <mergeCell ref="S23:S24"/>
    <mergeCell ref="T23:T24"/>
    <mergeCell ref="B25:B26"/>
    <mergeCell ref="P25:P26"/>
    <mergeCell ref="S25:S26"/>
    <mergeCell ref="T25:T26"/>
    <mergeCell ref="B19:B20"/>
    <mergeCell ref="C19:C48"/>
    <mergeCell ref="P19:P20"/>
    <mergeCell ref="S19:S20"/>
    <mergeCell ref="T19:T20"/>
    <mergeCell ref="B21:B22"/>
    <mergeCell ref="P21:P22"/>
    <mergeCell ref="S21:S22"/>
    <mergeCell ref="T21:T22"/>
    <mergeCell ref="B23:B24"/>
    <mergeCell ref="B31:B32"/>
    <mergeCell ref="P31:P32"/>
    <mergeCell ref="S31:S32"/>
    <mergeCell ref="T31:T32"/>
    <mergeCell ref="B33:B34"/>
    <mergeCell ref="P33:P34"/>
    <mergeCell ref="T33:T34"/>
    <mergeCell ref="B27:B28"/>
    <mergeCell ref="P27:P28"/>
    <mergeCell ref="S27:S28"/>
    <mergeCell ref="T27:T28"/>
    <mergeCell ref="B29:B30"/>
    <mergeCell ref="P29:P30"/>
    <mergeCell ref="Q29:Q30"/>
    <mergeCell ref="R29:R30"/>
    <mergeCell ref="S29:S30"/>
    <mergeCell ref="T29:T30"/>
    <mergeCell ref="T39:T40"/>
    <mergeCell ref="B41:B42"/>
    <mergeCell ref="P41:P42"/>
    <mergeCell ref="Q41:Q42"/>
    <mergeCell ref="R41:R42"/>
    <mergeCell ref="S41:S42"/>
    <mergeCell ref="T41:T42"/>
    <mergeCell ref="B35:B36"/>
    <mergeCell ref="P35:P36"/>
    <mergeCell ref="B37:B38"/>
    <mergeCell ref="P37:P38"/>
    <mergeCell ref="S37:S38"/>
    <mergeCell ref="T37:T38"/>
    <mergeCell ref="B43:B44"/>
    <mergeCell ref="P43:P44"/>
    <mergeCell ref="B45:B46"/>
    <mergeCell ref="P45:P46"/>
    <mergeCell ref="Q45:Q46"/>
    <mergeCell ref="R45:R46"/>
    <mergeCell ref="B39:B40"/>
    <mergeCell ref="P39:P40"/>
    <mergeCell ref="S39:S40"/>
    <mergeCell ref="S45:S46"/>
    <mergeCell ref="T45:T46"/>
    <mergeCell ref="B49:B50"/>
    <mergeCell ref="C49:C64"/>
    <mergeCell ref="P49:P50"/>
    <mergeCell ref="Q49:Q50"/>
    <mergeCell ref="R49:R50"/>
    <mergeCell ref="S49:S50"/>
    <mergeCell ref="T49:T50"/>
    <mergeCell ref="B51:B52"/>
    <mergeCell ref="P51:P52"/>
    <mergeCell ref="Q51:Q52"/>
    <mergeCell ref="R51:R52"/>
    <mergeCell ref="S51:S52"/>
    <mergeCell ref="T51:T52"/>
    <mergeCell ref="B53:B54"/>
    <mergeCell ref="P53:P54"/>
    <mergeCell ref="Q53:Q54"/>
    <mergeCell ref="R53:R54"/>
    <mergeCell ref="S53:S54"/>
    <mergeCell ref="S59:S60"/>
    <mergeCell ref="T59:T60"/>
    <mergeCell ref="B57:B58"/>
    <mergeCell ref="P57:P58"/>
    <mergeCell ref="Q57:Q58"/>
    <mergeCell ref="R57:R58"/>
    <mergeCell ref="S57:S58"/>
    <mergeCell ref="T57:T58"/>
    <mergeCell ref="T53:T54"/>
    <mergeCell ref="B55:B56"/>
    <mergeCell ref="P55:P56"/>
    <mergeCell ref="Q55:Q56"/>
    <mergeCell ref="R55:R56"/>
    <mergeCell ref="S55:S56"/>
    <mergeCell ref="T55:T56"/>
    <mergeCell ref="B61:B62"/>
    <mergeCell ref="P61:P62"/>
    <mergeCell ref="B63:B64"/>
    <mergeCell ref="P63:P64"/>
    <mergeCell ref="Q63:Q64"/>
    <mergeCell ref="R63:R64"/>
    <mergeCell ref="B59:B60"/>
    <mergeCell ref="P59:P60"/>
    <mergeCell ref="Q59:Q60"/>
    <mergeCell ref="R59:R60"/>
    <mergeCell ref="S63:S64"/>
    <mergeCell ref="T63:T64"/>
    <mergeCell ref="B68:B69"/>
    <mergeCell ref="C68:C72"/>
    <mergeCell ref="P68:P69"/>
    <mergeCell ref="Q68:Q69"/>
    <mergeCell ref="R68:R69"/>
    <mergeCell ref="S68:S69"/>
    <mergeCell ref="T68:T69"/>
    <mergeCell ref="B70:B72"/>
    <mergeCell ref="S73:S74"/>
    <mergeCell ref="T73:T74"/>
    <mergeCell ref="B75:B76"/>
    <mergeCell ref="P75:P76"/>
    <mergeCell ref="S75:S76"/>
    <mergeCell ref="T75:T76"/>
    <mergeCell ref="P71:P72"/>
    <mergeCell ref="B73:B74"/>
    <mergeCell ref="C73:C78"/>
    <mergeCell ref="P73:P74"/>
    <mergeCell ref="Q73:Q74"/>
    <mergeCell ref="R73:R74"/>
    <mergeCell ref="B77:B78"/>
    <mergeCell ref="P77:P78"/>
    <mergeCell ref="Q77:Q78"/>
    <mergeCell ref="R77:R78"/>
    <mergeCell ref="B86:T86"/>
    <mergeCell ref="B87:B88"/>
    <mergeCell ref="C87:C88"/>
    <mergeCell ref="P87:P88"/>
    <mergeCell ref="Q87:Q88"/>
    <mergeCell ref="R87:R88"/>
    <mergeCell ref="S87:S88"/>
    <mergeCell ref="T87:T88"/>
    <mergeCell ref="S77:S78"/>
    <mergeCell ref="T77:T78"/>
    <mergeCell ref="B81:T81"/>
    <mergeCell ref="B82:B83"/>
    <mergeCell ref="C82:C83"/>
    <mergeCell ref="P82:P83"/>
    <mergeCell ref="B100:T100"/>
    <mergeCell ref="B101:B102"/>
    <mergeCell ref="P101:P102"/>
    <mergeCell ref="Q101:Q102"/>
    <mergeCell ref="R101:R102"/>
    <mergeCell ref="S101:S102"/>
    <mergeCell ref="T101:T102"/>
    <mergeCell ref="B89:B90"/>
    <mergeCell ref="C89:C90"/>
    <mergeCell ref="B93:T93"/>
    <mergeCell ref="B94:B95"/>
    <mergeCell ref="C94:C97"/>
    <mergeCell ref="P94:P95"/>
    <mergeCell ref="B96:B97"/>
    <mergeCell ref="P96:P97"/>
    <mergeCell ref="B105:B106"/>
    <mergeCell ref="P105:P106"/>
    <mergeCell ref="Q105:Q106"/>
    <mergeCell ref="R105:R106"/>
    <mergeCell ref="S105:S106"/>
    <mergeCell ref="T105:T106"/>
    <mergeCell ref="B103:B104"/>
    <mergeCell ref="P103:P104"/>
    <mergeCell ref="Q103:Q104"/>
    <mergeCell ref="R103:R104"/>
    <mergeCell ref="S103:S104"/>
    <mergeCell ref="T103:T104"/>
    <mergeCell ref="B107:B108"/>
    <mergeCell ref="P107:P108"/>
    <mergeCell ref="R107:R108"/>
    <mergeCell ref="S107:S108"/>
    <mergeCell ref="T107:T108"/>
    <mergeCell ref="B109:B110"/>
    <mergeCell ref="P109:P110"/>
    <mergeCell ref="Q109:Q110"/>
    <mergeCell ref="R109:R110"/>
    <mergeCell ref="S109:S110"/>
    <mergeCell ref="B113:B114"/>
    <mergeCell ref="P113:P114"/>
    <mergeCell ref="Q113:Q114"/>
    <mergeCell ref="R113:R114"/>
    <mergeCell ref="S113:S114"/>
    <mergeCell ref="T113:T114"/>
    <mergeCell ref="T109:T110"/>
    <mergeCell ref="B111:B112"/>
    <mergeCell ref="P111:P112"/>
    <mergeCell ref="Q111:Q112"/>
    <mergeCell ref="R111:R112"/>
    <mergeCell ref="S111:S112"/>
    <mergeCell ref="T111:T112"/>
    <mergeCell ref="B117:B118"/>
    <mergeCell ref="P117:P118"/>
    <mergeCell ref="Q117:Q118"/>
    <mergeCell ref="R117:R118"/>
    <mergeCell ref="S117:S118"/>
    <mergeCell ref="T117:T118"/>
    <mergeCell ref="B115:B116"/>
    <mergeCell ref="P115:P116"/>
    <mergeCell ref="Q115:Q116"/>
    <mergeCell ref="R115:R116"/>
    <mergeCell ref="S115:S116"/>
    <mergeCell ref="T115:T116"/>
    <mergeCell ref="B121:B122"/>
    <mergeCell ref="P121:P122"/>
    <mergeCell ref="Q121:Q122"/>
    <mergeCell ref="R121:R122"/>
    <mergeCell ref="S121:S122"/>
    <mergeCell ref="T121:T122"/>
    <mergeCell ref="B119:B120"/>
    <mergeCell ref="P119:P120"/>
    <mergeCell ref="Q119:Q120"/>
    <mergeCell ref="R119:R120"/>
    <mergeCell ref="S119:S120"/>
    <mergeCell ref="T119:T120"/>
    <mergeCell ref="B125:B126"/>
    <mergeCell ref="P125:P126"/>
    <mergeCell ref="Q125:Q126"/>
    <mergeCell ref="R125:R126"/>
    <mergeCell ref="S125:S126"/>
    <mergeCell ref="T125:T126"/>
    <mergeCell ref="B123:B124"/>
    <mergeCell ref="P123:P124"/>
    <mergeCell ref="Q123:Q124"/>
    <mergeCell ref="R123:R124"/>
    <mergeCell ref="S123:S124"/>
    <mergeCell ref="T123:T124"/>
    <mergeCell ref="B142:C142"/>
    <mergeCell ref="B143:C143"/>
    <mergeCell ref="B132:B133"/>
    <mergeCell ref="P132:P133"/>
    <mergeCell ref="Q132:Q133"/>
    <mergeCell ref="R132:R133"/>
    <mergeCell ref="S132:S133"/>
    <mergeCell ref="T132:T133"/>
    <mergeCell ref="B129:T129"/>
    <mergeCell ref="B130:B131"/>
    <mergeCell ref="P130:P131"/>
    <mergeCell ref="Q130:Q131"/>
    <mergeCell ref="R130:R131"/>
    <mergeCell ref="S130:S131"/>
    <mergeCell ref="T130:T131"/>
  </mergeCells>
  <printOptions horizontalCentered="1"/>
  <pageMargins left="0.23622047244094491" right="0.23622047244094491" top="0.74803149606299213" bottom="0.74803149606299213" header="0.31496062992125984" footer="0.31496062992125984"/>
  <pageSetup paperSize="3" fitToWidth="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CAB97-2EA2-4B63-86CA-1CDBC2F74A1F}">
  <dimension ref="A1:T154"/>
  <sheetViews>
    <sheetView topLeftCell="B2" workbookViewId="0">
      <pane ySplit="1" topLeftCell="A24" activePane="bottomLeft" state="frozen"/>
      <selection activeCell="A2" sqref="A2"/>
      <selection pane="bottomLeft" activeCell="F45" sqref="F45"/>
    </sheetView>
  </sheetViews>
  <sheetFormatPr baseColWidth="10" defaultColWidth="11.28515625" defaultRowHeight="17.25" customHeight="1" x14ac:dyDescent="0.25"/>
  <cols>
    <col min="1" max="1" width="11.28515625" style="128"/>
    <col min="2" max="2" width="87.7109375" customWidth="1"/>
    <col min="3" max="4" width="26.85546875" style="121" customWidth="1"/>
    <col min="5" max="5" width="11.28515625" style="180"/>
    <col min="6" max="6" width="21.7109375" style="180" customWidth="1"/>
  </cols>
  <sheetData>
    <row r="1" spans="1:20" ht="17.25" hidden="1" customHeight="1" thickBot="1" x14ac:dyDescent="0.3">
      <c r="A1" s="357" t="s">
        <v>183</v>
      </c>
      <c r="B1" s="357"/>
      <c r="C1" s="357"/>
      <c r="D1" s="357"/>
      <c r="E1" s="357"/>
      <c r="F1" s="357"/>
      <c r="G1" s="357"/>
      <c r="H1" s="357"/>
      <c r="I1" s="357"/>
      <c r="J1" s="357"/>
      <c r="K1" s="357"/>
      <c r="L1" s="357"/>
      <c r="M1" s="357"/>
      <c r="N1" s="357"/>
      <c r="O1" s="357"/>
      <c r="P1" s="357"/>
      <c r="Q1" s="357"/>
      <c r="R1" s="357"/>
    </row>
    <row r="2" spans="1:20" ht="17.25" customHeight="1" thickBot="1" x14ac:dyDescent="0.3">
      <c r="A2" s="122" t="s">
        <v>131</v>
      </c>
      <c r="B2" s="101" t="s">
        <v>181</v>
      </c>
      <c r="C2" s="117" t="s">
        <v>182</v>
      </c>
      <c r="D2" s="117"/>
      <c r="E2" s="173" t="s">
        <v>258</v>
      </c>
      <c r="F2" s="173" t="s">
        <v>257</v>
      </c>
      <c r="G2" s="102" t="s">
        <v>132</v>
      </c>
      <c r="H2" s="102" t="s">
        <v>133</v>
      </c>
      <c r="I2" s="102" t="s">
        <v>134</v>
      </c>
      <c r="J2" s="102" t="s">
        <v>135</v>
      </c>
      <c r="K2" s="102" t="s">
        <v>136</v>
      </c>
      <c r="L2" s="102" t="s">
        <v>137</v>
      </c>
      <c r="M2" s="102" t="s">
        <v>138</v>
      </c>
      <c r="N2" s="102" t="s">
        <v>139</v>
      </c>
      <c r="O2" s="102" t="s">
        <v>140</v>
      </c>
      <c r="P2" s="102" t="s">
        <v>141</v>
      </c>
      <c r="Q2" s="102" t="s">
        <v>142</v>
      </c>
      <c r="R2" s="102" t="s">
        <v>143</v>
      </c>
    </row>
    <row r="3" spans="1:20" ht="17.25" customHeight="1" thickTop="1" x14ac:dyDescent="0.25">
      <c r="A3" s="358" t="s">
        <v>121</v>
      </c>
      <c r="B3" s="99" t="s">
        <v>27</v>
      </c>
      <c r="C3" s="141"/>
      <c r="D3" s="207"/>
      <c r="E3" s="174"/>
      <c r="F3" s="174"/>
      <c r="G3" s="100"/>
      <c r="H3" s="100"/>
      <c r="I3" s="100"/>
      <c r="J3" s="100"/>
      <c r="K3" s="100"/>
      <c r="L3" s="100"/>
      <c r="M3" s="100"/>
      <c r="P3" s="100"/>
      <c r="Q3" s="100"/>
      <c r="R3" s="100"/>
    </row>
    <row r="4" spans="1:20" ht="61.5" customHeight="1" x14ac:dyDescent="0.25">
      <c r="A4" s="358"/>
      <c r="B4" s="126" t="s">
        <v>144</v>
      </c>
      <c r="C4" s="118" t="s">
        <v>203</v>
      </c>
      <c r="D4" s="147"/>
      <c r="E4" s="208" t="s">
        <v>259</v>
      </c>
      <c r="F4" s="208" t="s">
        <v>260</v>
      </c>
      <c r="G4" s="94"/>
      <c r="I4" s="94"/>
      <c r="J4" s="94"/>
      <c r="K4" s="94"/>
      <c r="L4" s="94"/>
      <c r="M4" s="133">
        <v>1</v>
      </c>
      <c r="N4" s="94"/>
      <c r="O4" s="94"/>
      <c r="P4" s="94"/>
      <c r="Q4" s="94"/>
      <c r="R4" s="94"/>
    </row>
    <row r="5" spans="1:20" s="213" customFormat="1" ht="17.25" customHeight="1" x14ac:dyDescent="0.25">
      <c r="A5" s="358"/>
      <c r="B5" s="209" t="s">
        <v>145</v>
      </c>
      <c r="C5" s="210" t="s">
        <v>204</v>
      </c>
      <c r="D5" s="210"/>
      <c r="E5" s="211" t="s">
        <v>261</v>
      </c>
      <c r="F5" s="211" t="s">
        <v>262</v>
      </c>
      <c r="G5" s="209"/>
      <c r="H5" s="212">
        <v>1</v>
      </c>
      <c r="I5" s="209"/>
      <c r="J5" s="209"/>
      <c r="K5" s="209"/>
      <c r="L5" s="209"/>
      <c r="M5" s="209"/>
      <c r="O5" s="212">
        <v>1</v>
      </c>
      <c r="P5" s="209"/>
      <c r="R5" s="209"/>
    </row>
    <row r="6" spans="1:20" s="213" customFormat="1" ht="17.25" customHeight="1" x14ac:dyDescent="0.25">
      <c r="A6" s="358"/>
      <c r="B6" s="209" t="s">
        <v>146</v>
      </c>
      <c r="C6" s="210" t="s">
        <v>209</v>
      </c>
      <c r="D6" s="210"/>
      <c r="E6" s="211" t="s">
        <v>263</v>
      </c>
      <c r="F6" s="214" t="s">
        <v>264</v>
      </c>
      <c r="G6" s="209"/>
      <c r="I6" s="215">
        <v>1</v>
      </c>
      <c r="J6" s="209"/>
      <c r="L6" s="215">
        <v>1</v>
      </c>
      <c r="M6" s="209"/>
      <c r="N6" s="209"/>
      <c r="O6" s="209"/>
      <c r="P6" s="209"/>
      <c r="Q6" s="209"/>
      <c r="R6" s="209"/>
    </row>
    <row r="7" spans="1:20" ht="17.25" customHeight="1" x14ac:dyDescent="0.25">
      <c r="A7" s="358"/>
      <c r="B7" s="94" t="s">
        <v>147</v>
      </c>
      <c r="C7" s="142" t="s">
        <v>205</v>
      </c>
      <c r="D7" s="147"/>
      <c r="E7" s="168" t="s">
        <v>259</v>
      </c>
      <c r="F7" s="168" t="s">
        <v>260</v>
      </c>
      <c r="G7" s="94"/>
      <c r="H7" s="94"/>
      <c r="I7" s="135">
        <v>1</v>
      </c>
      <c r="J7" s="94"/>
      <c r="K7" s="94"/>
      <c r="L7" s="94"/>
      <c r="M7" s="94"/>
      <c r="N7" s="135">
        <v>1</v>
      </c>
      <c r="O7" s="94"/>
      <c r="P7" s="94"/>
      <c r="Q7" s="94"/>
      <c r="R7" s="94"/>
    </row>
    <row r="8" spans="1:20" ht="17.25" customHeight="1" x14ac:dyDescent="0.25">
      <c r="A8" s="358"/>
      <c r="B8" s="94" t="s">
        <v>148</v>
      </c>
      <c r="C8" s="142" t="s">
        <v>206</v>
      </c>
      <c r="D8" s="142"/>
      <c r="E8" s="167" t="s">
        <v>265</v>
      </c>
      <c r="F8" s="167" t="s">
        <v>262</v>
      </c>
      <c r="G8" s="94"/>
      <c r="H8" s="94"/>
      <c r="I8" s="135">
        <v>1</v>
      </c>
      <c r="J8" s="94"/>
      <c r="K8" s="94"/>
      <c r="L8" s="94"/>
      <c r="M8" s="94"/>
      <c r="N8" s="135">
        <v>1</v>
      </c>
      <c r="O8" s="94"/>
      <c r="P8" s="94"/>
      <c r="Q8" s="94"/>
      <c r="R8" s="94"/>
    </row>
    <row r="9" spans="1:20" ht="17.25" customHeight="1" x14ac:dyDescent="0.25">
      <c r="A9" s="358"/>
      <c r="B9" s="94" t="s">
        <v>149</v>
      </c>
      <c r="C9" s="142" t="s">
        <v>207</v>
      </c>
      <c r="D9" s="142"/>
      <c r="E9" s="167" t="s">
        <v>268</v>
      </c>
      <c r="F9" s="166" t="s">
        <v>264</v>
      </c>
      <c r="G9" s="94"/>
      <c r="H9" s="94"/>
      <c r="I9" s="94"/>
      <c r="K9" s="94"/>
      <c r="L9" s="94"/>
      <c r="M9" s="94"/>
      <c r="N9" s="135">
        <v>1</v>
      </c>
      <c r="O9" s="94"/>
      <c r="P9" s="94"/>
      <c r="Q9" s="94"/>
      <c r="R9" s="94"/>
    </row>
    <row r="10" spans="1:20" ht="17.25" customHeight="1" x14ac:dyDescent="0.25">
      <c r="A10" s="358"/>
      <c r="B10" s="130" t="s">
        <v>214</v>
      </c>
      <c r="C10" s="142" t="s">
        <v>208</v>
      </c>
      <c r="D10" s="142"/>
      <c r="E10" s="167" t="s">
        <v>268</v>
      </c>
      <c r="F10" s="166" t="s">
        <v>264</v>
      </c>
      <c r="G10" s="94"/>
      <c r="H10" s="94"/>
      <c r="I10" s="94"/>
      <c r="J10" s="94"/>
      <c r="K10" s="94"/>
      <c r="L10" s="94"/>
      <c r="M10" s="94"/>
      <c r="N10" s="94"/>
      <c r="O10" s="94"/>
      <c r="P10" s="94"/>
      <c r="Q10" s="136">
        <v>1</v>
      </c>
      <c r="R10" s="94"/>
    </row>
    <row r="11" spans="1:20" ht="17.25" customHeight="1" x14ac:dyDescent="0.25">
      <c r="A11" s="358"/>
      <c r="B11" s="126" t="s">
        <v>150</v>
      </c>
      <c r="C11" s="142" t="s">
        <v>211</v>
      </c>
      <c r="D11" s="142"/>
      <c r="E11" s="170" t="s">
        <v>269</v>
      </c>
      <c r="F11" s="170" t="s">
        <v>266</v>
      </c>
      <c r="G11" s="94"/>
      <c r="H11" s="135">
        <v>1</v>
      </c>
      <c r="I11" s="135">
        <v>1</v>
      </c>
      <c r="J11" s="135">
        <v>1</v>
      </c>
      <c r="K11" s="135">
        <v>1</v>
      </c>
      <c r="L11" s="135">
        <v>1</v>
      </c>
      <c r="M11" s="135">
        <v>1</v>
      </c>
      <c r="N11" s="135">
        <v>1</v>
      </c>
      <c r="O11" s="135">
        <v>1</v>
      </c>
      <c r="P11" s="135">
        <v>1</v>
      </c>
      <c r="Q11" s="135">
        <v>1</v>
      </c>
      <c r="R11" s="135">
        <v>1</v>
      </c>
      <c r="T11" s="139"/>
    </row>
    <row r="12" spans="1:20" ht="17.25" customHeight="1" x14ac:dyDescent="0.25">
      <c r="A12" s="358"/>
      <c r="B12" s="94" t="s">
        <v>151</v>
      </c>
      <c r="C12" s="143" t="s">
        <v>212</v>
      </c>
      <c r="D12" s="143"/>
      <c r="E12" s="167" t="s">
        <v>270</v>
      </c>
      <c r="F12" s="166" t="s">
        <v>264</v>
      </c>
      <c r="G12" s="135">
        <v>1</v>
      </c>
      <c r="H12" s="135">
        <v>1</v>
      </c>
      <c r="I12" s="135">
        <v>1</v>
      </c>
      <c r="J12" s="135">
        <v>1</v>
      </c>
      <c r="K12" s="135">
        <v>1</v>
      </c>
      <c r="L12" s="135">
        <v>1</v>
      </c>
      <c r="M12" s="135">
        <v>1</v>
      </c>
      <c r="N12" s="135">
        <v>1</v>
      </c>
      <c r="O12" s="135">
        <v>1</v>
      </c>
      <c r="P12" s="135">
        <v>1</v>
      </c>
      <c r="Q12" s="135">
        <v>1</v>
      </c>
      <c r="R12" s="135">
        <v>1</v>
      </c>
    </row>
    <row r="13" spans="1:20" ht="17.25" customHeight="1" x14ac:dyDescent="0.25">
      <c r="A13" s="358"/>
      <c r="B13" s="359" t="s">
        <v>238</v>
      </c>
      <c r="C13" s="360"/>
      <c r="D13" s="199"/>
      <c r="E13" s="175"/>
      <c r="F13" s="175"/>
      <c r="G13" s="161">
        <f>SUM(G3:G12)</f>
        <v>1</v>
      </c>
      <c r="H13" s="161">
        <f t="shared" ref="H13:R13" si="0">SUM(H3:H12)</f>
        <v>3</v>
      </c>
      <c r="I13" s="161">
        <f t="shared" si="0"/>
        <v>5</v>
      </c>
      <c r="J13" s="161">
        <f t="shared" si="0"/>
        <v>2</v>
      </c>
      <c r="K13" s="161">
        <f t="shared" si="0"/>
        <v>2</v>
      </c>
      <c r="L13" s="161">
        <f t="shared" si="0"/>
        <v>3</v>
      </c>
      <c r="M13" s="161">
        <f t="shared" si="0"/>
        <v>3</v>
      </c>
      <c r="N13" s="161">
        <f>SUM(N4:N12)</f>
        <v>5</v>
      </c>
      <c r="O13" s="161">
        <f t="shared" si="0"/>
        <v>3</v>
      </c>
      <c r="P13" s="161">
        <f t="shared" si="0"/>
        <v>2</v>
      </c>
      <c r="Q13" s="161">
        <f t="shared" si="0"/>
        <v>3</v>
      </c>
      <c r="R13" s="161">
        <f t="shared" si="0"/>
        <v>2</v>
      </c>
    </row>
    <row r="14" spans="1:20" ht="17.25" customHeight="1" x14ac:dyDescent="0.25">
      <c r="A14" s="358"/>
      <c r="B14" s="97" t="s">
        <v>180</v>
      </c>
      <c r="C14" s="144"/>
      <c r="D14" s="144"/>
      <c r="E14" s="176"/>
      <c r="F14" s="176"/>
      <c r="G14" s="94"/>
      <c r="H14" s="94"/>
      <c r="I14" s="94"/>
      <c r="J14" s="94"/>
      <c r="K14" s="94"/>
      <c r="L14" s="94"/>
      <c r="M14" s="94"/>
      <c r="N14" s="94"/>
      <c r="O14" s="94"/>
      <c r="P14" s="94"/>
      <c r="Q14" s="94"/>
      <c r="R14" s="94"/>
    </row>
    <row r="15" spans="1:20" ht="17.25" customHeight="1" x14ac:dyDescent="0.25">
      <c r="A15" s="358"/>
      <c r="B15" s="140" t="s">
        <v>215</v>
      </c>
      <c r="C15" s="143" t="s">
        <v>213</v>
      </c>
      <c r="D15" s="143"/>
      <c r="E15" s="167" t="s">
        <v>270</v>
      </c>
      <c r="F15" s="166" t="s">
        <v>264</v>
      </c>
      <c r="G15" s="94"/>
      <c r="H15" s="94"/>
      <c r="I15" s="94"/>
      <c r="J15" s="94"/>
      <c r="K15" s="94"/>
      <c r="L15" s="135">
        <v>1</v>
      </c>
      <c r="M15" s="94"/>
      <c r="N15" s="94"/>
      <c r="O15" s="94"/>
      <c r="P15" s="94"/>
      <c r="Q15" s="134">
        <v>1</v>
      </c>
      <c r="R15" s="94"/>
    </row>
    <row r="16" spans="1:20" ht="17.25" customHeight="1" x14ac:dyDescent="0.25">
      <c r="A16" s="358"/>
      <c r="B16" s="159" t="s">
        <v>152</v>
      </c>
      <c r="C16" s="143" t="s">
        <v>216</v>
      </c>
      <c r="D16" s="143"/>
      <c r="E16" s="177" t="s">
        <v>271</v>
      </c>
      <c r="F16" s="177" t="s">
        <v>272</v>
      </c>
      <c r="G16" s="94"/>
      <c r="H16" s="94"/>
      <c r="I16" s="94"/>
      <c r="K16" s="94"/>
      <c r="L16" s="94"/>
      <c r="M16" s="94"/>
      <c r="N16" s="94"/>
      <c r="O16" s="134">
        <v>1</v>
      </c>
      <c r="P16" s="94"/>
      <c r="Q16" s="94"/>
      <c r="R16" s="94"/>
    </row>
    <row r="17" spans="1:18" ht="17.25" customHeight="1" x14ac:dyDescent="0.25">
      <c r="A17" s="358"/>
      <c r="B17" s="157" t="s">
        <v>153</v>
      </c>
      <c r="C17" s="143" t="s">
        <v>217</v>
      </c>
      <c r="D17" s="143"/>
      <c r="E17" s="178" t="s">
        <v>273</v>
      </c>
      <c r="F17" s="177" t="s">
        <v>274</v>
      </c>
      <c r="G17" s="94"/>
      <c r="H17" s="94"/>
      <c r="I17" s="135">
        <v>1</v>
      </c>
      <c r="J17" s="94"/>
      <c r="K17" s="94"/>
      <c r="L17" s="94"/>
      <c r="M17" s="94"/>
      <c r="N17" s="94"/>
      <c r="O17" s="94"/>
      <c r="P17" s="94"/>
      <c r="Q17" s="94"/>
      <c r="R17" s="94"/>
    </row>
    <row r="18" spans="1:18" ht="17.25" customHeight="1" x14ac:dyDescent="0.25">
      <c r="A18" s="358"/>
      <c r="B18" s="140" t="s">
        <v>154</v>
      </c>
      <c r="C18" s="145" t="s">
        <v>218</v>
      </c>
      <c r="D18" s="145"/>
      <c r="E18" s="167" t="s">
        <v>268</v>
      </c>
      <c r="F18" s="166" t="s">
        <v>264</v>
      </c>
      <c r="G18" s="94"/>
      <c r="H18" s="94"/>
      <c r="I18" s="94"/>
      <c r="J18" s="94"/>
      <c r="K18" s="94"/>
      <c r="L18" s="135">
        <v>1</v>
      </c>
      <c r="M18" s="94"/>
      <c r="N18" s="94"/>
      <c r="O18" s="94"/>
      <c r="P18" s="94"/>
      <c r="Q18" s="94"/>
      <c r="R18" s="94"/>
    </row>
    <row r="19" spans="1:18" ht="17.25" customHeight="1" x14ac:dyDescent="0.25">
      <c r="A19" s="358"/>
      <c r="B19" s="94" t="s">
        <v>155</v>
      </c>
      <c r="C19" s="146" t="s">
        <v>220</v>
      </c>
      <c r="D19" s="146"/>
      <c r="E19" s="167" t="s">
        <v>268</v>
      </c>
      <c r="F19" s="166" t="s">
        <v>264</v>
      </c>
      <c r="G19" s="94"/>
      <c r="I19" s="94"/>
      <c r="J19" s="94"/>
      <c r="K19" s="94"/>
      <c r="L19" s="94"/>
      <c r="M19" s="94"/>
      <c r="N19" s="94"/>
      <c r="O19" s="135">
        <v>1</v>
      </c>
      <c r="P19" s="94"/>
      <c r="Q19" s="94"/>
      <c r="R19" s="94"/>
    </row>
    <row r="20" spans="1:18" ht="17.25" customHeight="1" x14ac:dyDescent="0.25">
      <c r="A20" s="358"/>
      <c r="B20" s="94" t="s">
        <v>156</v>
      </c>
      <c r="C20" s="145" t="s">
        <v>221</v>
      </c>
      <c r="D20" s="145"/>
      <c r="E20" s="167" t="s">
        <v>268</v>
      </c>
      <c r="F20" s="166" t="s">
        <v>264</v>
      </c>
      <c r="G20" s="94"/>
      <c r="H20" s="94"/>
      <c r="I20" s="94"/>
      <c r="J20" s="94"/>
      <c r="K20" s="94"/>
      <c r="L20" s="94"/>
      <c r="M20" s="94"/>
      <c r="N20" s="94"/>
      <c r="O20" s="135">
        <v>1</v>
      </c>
      <c r="P20" s="94"/>
      <c r="Q20" s="94"/>
      <c r="R20" s="94"/>
    </row>
    <row r="21" spans="1:18" ht="17.25" customHeight="1" x14ac:dyDescent="0.25">
      <c r="A21" s="358"/>
      <c r="B21" s="94" t="s">
        <v>157</v>
      </c>
      <c r="C21" s="146" t="s">
        <v>222</v>
      </c>
      <c r="D21" s="146"/>
      <c r="E21" s="167" t="s">
        <v>268</v>
      </c>
      <c r="F21" s="166" t="s">
        <v>264</v>
      </c>
      <c r="G21" s="94"/>
      <c r="H21" s="94"/>
      <c r="I21" s="94"/>
      <c r="J21" s="94"/>
      <c r="K21" s="94"/>
      <c r="L21" s="135">
        <v>1</v>
      </c>
      <c r="M21" s="94"/>
      <c r="N21" s="94"/>
      <c r="O21" s="123"/>
      <c r="P21" s="94"/>
      <c r="Q21" s="135">
        <v>1</v>
      </c>
      <c r="R21" s="94"/>
    </row>
    <row r="22" spans="1:18" ht="17.25" customHeight="1" x14ac:dyDescent="0.25">
      <c r="A22" s="358"/>
      <c r="B22" s="94" t="s">
        <v>158</v>
      </c>
      <c r="C22" s="145" t="s">
        <v>223</v>
      </c>
      <c r="D22" s="145"/>
      <c r="E22" s="167" t="s">
        <v>268</v>
      </c>
      <c r="F22" s="166" t="s">
        <v>264</v>
      </c>
      <c r="G22" s="94"/>
      <c r="H22" s="94"/>
      <c r="I22" s="94"/>
      <c r="J22" s="94"/>
      <c r="K22" s="94"/>
      <c r="L22" s="135">
        <v>1</v>
      </c>
      <c r="M22" s="94"/>
      <c r="N22" s="94"/>
      <c r="O22" s="94"/>
      <c r="P22" s="94"/>
      <c r="Q22" s="135">
        <v>1</v>
      </c>
      <c r="R22" s="94"/>
    </row>
    <row r="23" spans="1:18" ht="17.25" customHeight="1" x14ac:dyDescent="0.25">
      <c r="A23" s="358"/>
      <c r="B23" s="94" t="s">
        <v>159</v>
      </c>
      <c r="C23" s="146" t="s">
        <v>224</v>
      </c>
      <c r="D23" s="146"/>
      <c r="E23" s="167" t="s">
        <v>268</v>
      </c>
      <c r="F23" s="166" t="s">
        <v>264</v>
      </c>
      <c r="G23" s="94"/>
      <c r="H23" s="94"/>
      <c r="I23" s="94"/>
      <c r="J23" s="94"/>
      <c r="K23" s="135">
        <v>1</v>
      </c>
      <c r="L23" s="94"/>
      <c r="M23" s="94"/>
      <c r="N23" s="94"/>
      <c r="O23" s="94"/>
      <c r="P23" s="94"/>
      <c r="Q23" s="94"/>
      <c r="R23" s="94"/>
    </row>
    <row r="24" spans="1:18" ht="17.25" customHeight="1" x14ac:dyDescent="0.25">
      <c r="A24" s="358"/>
      <c r="B24" s="96" t="s">
        <v>112</v>
      </c>
      <c r="C24" s="145" t="s">
        <v>225</v>
      </c>
      <c r="D24" s="145"/>
      <c r="E24" s="167" t="s">
        <v>268</v>
      </c>
      <c r="F24" s="166" t="s">
        <v>264</v>
      </c>
      <c r="G24" s="94"/>
      <c r="H24" s="94"/>
      <c r="I24" s="94"/>
      <c r="J24" s="135">
        <v>1</v>
      </c>
      <c r="K24" s="94"/>
      <c r="L24" s="94"/>
      <c r="M24" s="94"/>
      <c r="N24" s="94"/>
      <c r="O24" s="94"/>
      <c r="P24" s="94"/>
      <c r="Q24" s="134">
        <v>1</v>
      </c>
      <c r="R24" s="94"/>
    </row>
    <row r="25" spans="1:18" ht="17.25" customHeight="1" x14ac:dyDescent="0.25">
      <c r="A25" s="358"/>
      <c r="B25" s="94" t="s">
        <v>161</v>
      </c>
      <c r="C25" s="146" t="s">
        <v>226</v>
      </c>
      <c r="D25" s="146"/>
      <c r="E25" s="167" t="s">
        <v>268</v>
      </c>
      <c r="F25" s="166" t="s">
        <v>264</v>
      </c>
      <c r="G25" s="94"/>
      <c r="H25" s="94"/>
      <c r="I25" s="94"/>
      <c r="J25" s="94"/>
      <c r="K25" s="94"/>
      <c r="L25" s="94"/>
      <c r="M25" s="94"/>
      <c r="N25" s="94"/>
      <c r="O25" s="94"/>
      <c r="P25" s="135">
        <v>1</v>
      </c>
      <c r="Q25" s="94"/>
      <c r="R25" s="94"/>
    </row>
    <row r="26" spans="1:18" ht="17.25" customHeight="1" x14ac:dyDescent="0.25">
      <c r="A26" s="358"/>
      <c r="B26" s="166" t="s">
        <v>228</v>
      </c>
      <c r="C26" s="160" t="s">
        <v>227</v>
      </c>
      <c r="D26" s="160"/>
      <c r="E26" s="167" t="s">
        <v>268</v>
      </c>
      <c r="F26" s="166" t="s">
        <v>264</v>
      </c>
      <c r="G26" s="94"/>
      <c r="H26" s="94"/>
      <c r="I26" s="94"/>
      <c r="J26" s="94"/>
      <c r="K26" s="94"/>
      <c r="L26" s="135">
        <v>1</v>
      </c>
      <c r="M26" s="94"/>
      <c r="N26" s="94"/>
      <c r="O26" s="94"/>
      <c r="P26" s="94"/>
      <c r="Q26" s="94"/>
      <c r="R26" s="135">
        <v>1</v>
      </c>
    </row>
    <row r="27" spans="1:18" ht="17.25" customHeight="1" x14ac:dyDescent="0.25">
      <c r="A27" s="358"/>
      <c r="B27" s="361" t="s">
        <v>238</v>
      </c>
      <c r="C27" s="361"/>
      <c r="D27" s="200"/>
      <c r="E27" s="179"/>
      <c r="F27" s="179"/>
      <c r="G27" s="98">
        <f>SUM(G15:G26)</f>
        <v>0</v>
      </c>
      <c r="H27" s="98">
        <f t="shared" ref="H27:R27" si="1">SUM(H15:H26)</f>
        <v>0</v>
      </c>
      <c r="I27" s="98">
        <f t="shared" si="1"/>
        <v>1</v>
      </c>
      <c r="J27" s="98">
        <f t="shared" si="1"/>
        <v>1</v>
      </c>
      <c r="K27" s="98">
        <f t="shared" si="1"/>
        <v>1</v>
      </c>
      <c r="L27" s="98">
        <f t="shared" si="1"/>
        <v>5</v>
      </c>
      <c r="M27" s="98">
        <f t="shared" si="1"/>
        <v>0</v>
      </c>
      <c r="N27" s="98">
        <f t="shared" si="1"/>
        <v>0</v>
      </c>
      <c r="O27" s="98">
        <f t="shared" si="1"/>
        <v>3</v>
      </c>
      <c r="P27" s="98">
        <f t="shared" si="1"/>
        <v>1</v>
      </c>
      <c r="Q27" s="98">
        <f t="shared" si="1"/>
        <v>4</v>
      </c>
      <c r="R27" s="98">
        <f t="shared" si="1"/>
        <v>1</v>
      </c>
    </row>
    <row r="28" spans="1:18" ht="17.25" customHeight="1" x14ac:dyDescent="0.25">
      <c r="A28" s="358"/>
      <c r="B28" s="162" t="s">
        <v>162</v>
      </c>
      <c r="G28" s="94"/>
      <c r="H28" s="94"/>
      <c r="I28" s="94"/>
      <c r="J28" s="94"/>
      <c r="K28" s="94"/>
      <c r="L28" s="94"/>
      <c r="M28" s="94"/>
      <c r="N28" s="94"/>
      <c r="O28" s="94"/>
      <c r="P28" s="94"/>
      <c r="Q28" s="94"/>
      <c r="R28" s="94"/>
    </row>
    <row r="29" spans="1:18" ht="17.25" customHeight="1" x14ac:dyDescent="0.25">
      <c r="A29" s="358"/>
      <c r="B29" s="94" t="s">
        <v>163</v>
      </c>
      <c r="C29" s="143" t="s">
        <v>239</v>
      </c>
      <c r="D29" s="143"/>
      <c r="E29" s="172" t="s">
        <v>259</v>
      </c>
      <c r="F29" s="172" t="s">
        <v>260</v>
      </c>
      <c r="G29" s="134">
        <v>1</v>
      </c>
      <c r="H29" s="134">
        <v>1</v>
      </c>
      <c r="I29" s="134">
        <v>1</v>
      </c>
      <c r="J29" s="134">
        <v>1</v>
      </c>
      <c r="K29" s="134">
        <v>1</v>
      </c>
      <c r="L29" s="134">
        <v>1</v>
      </c>
      <c r="M29" s="134">
        <v>1</v>
      </c>
      <c r="N29" s="134">
        <v>1</v>
      </c>
      <c r="O29" s="134">
        <v>1</v>
      </c>
      <c r="P29" s="134">
        <v>1</v>
      </c>
      <c r="Q29" s="134">
        <v>1</v>
      </c>
      <c r="R29" s="134">
        <v>1</v>
      </c>
    </row>
    <row r="30" spans="1:18" ht="17.25" customHeight="1" x14ac:dyDescent="0.25">
      <c r="A30" s="358"/>
      <c r="B30" s="130" t="s">
        <v>164</v>
      </c>
      <c r="C30" s="120" t="s">
        <v>240</v>
      </c>
      <c r="D30" s="120"/>
      <c r="E30" s="172" t="s">
        <v>259</v>
      </c>
      <c r="F30" s="172" t="s">
        <v>260</v>
      </c>
      <c r="G30" s="94"/>
      <c r="H30" s="94"/>
      <c r="I30" s="94"/>
      <c r="J30" s="94"/>
      <c r="K30" s="94"/>
      <c r="L30" s="135">
        <v>1</v>
      </c>
      <c r="M30" s="94"/>
      <c r="N30" s="94"/>
      <c r="O30" s="94"/>
      <c r="P30" s="94"/>
      <c r="Q30" s="94"/>
      <c r="R30" s="135">
        <v>1</v>
      </c>
    </row>
    <row r="31" spans="1:18" ht="17.25" customHeight="1" x14ac:dyDescent="0.25">
      <c r="A31" s="358"/>
      <c r="B31" s="130" t="s">
        <v>165</v>
      </c>
      <c r="C31" s="118" t="s">
        <v>312</v>
      </c>
      <c r="D31" s="118"/>
      <c r="E31" s="172" t="s">
        <v>259</v>
      </c>
      <c r="F31" s="172" t="s">
        <v>260</v>
      </c>
      <c r="G31" s="94"/>
      <c r="H31" s="134">
        <v>1</v>
      </c>
      <c r="I31" s="94"/>
      <c r="J31" s="94"/>
      <c r="K31" s="94"/>
      <c r="L31" s="94"/>
      <c r="M31" s="94"/>
      <c r="N31" s="134">
        <v>1</v>
      </c>
      <c r="O31" s="94"/>
      <c r="P31" s="94"/>
      <c r="Q31" s="94"/>
      <c r="R31" s="94"/>
    </row>
    <row r="32" spans="1:18" ht="17.25" customHeight="1" x14ac:dyDescent="0.25">
      <c r="A32" s="358"/>
      <c r="B32" s="140" t="s">
        <v>166</v>
      </c>
      <c r="C32" s="118" t="s">
        <v>241</v>
      </c>
      <c r="D32" s="118"/>
      <c r="E32" s="172" t="s">
        <v>259</v>
      </c>
      <c r="F32" s="172" t="s">
        <v>260</v>
      </c>
      <c r="G32" s="94"/>
      <c r="H32" s="134">
        <v>1</v>
      </c>
      <c r="I32" s="94"/>
      <c r="J32" s="94"/>
      <c r="L32" s="94"/>
      <c r="M32" s="94"/>
      <c r="N32" s="134">
        <v>1</v>
      </c>
      <c r="O32" s="94"/>
      <c r="P32" s="94"/>
      <c r="Q32" s="94"/>
      <c r="R32" s="94"/>
    </row>
    <row r="33" spans="1:19" ht="17.25" customHeight="1" x14ac:dyDescent="0.25">
      <c r="A33" s="358"/>
      <c r="B33" s="130" t="s">
        <v>167</v>
      </c>
      <c r="C33" s="118" t="s">
        <v>242</v>
      </c>
      <c r="D33" s="118"/>
      <c r="E33" s="172" t="s">
        <v>259</v>
      </c>
      <c r="F33" s="172" t="s">
        <v>260</v>
      </c>
      <c r="G33" s="94"/>
      <c r="H33" s="134">
        <v>1</v>
      </c>
      <c r="I33" s="94"/>
      <c r="J33" s="94"/>
      <c r="K33" s="94"/>
      <c r="L33" s="94"/>
      <c r="M33" s="94"/>
      <c r="N33" s="134">
        <v>1</v>
      </c>
      <c r="O33" s="94"/>
      <c r="P33" s="94"/>
      <c r="Q33" s="94"/>
      <c r="R33" s="94"/>
    </row>
    <row r="34" spans="1:19" ht="17.25" customHeight="1" x14ac:dyDescent="0.25">
      <c r="A34" s="358"/>
      <c r="B34" s="94" t="s">
        <v>168</v>
      </c>
      <c r="C34" s="118" t="s">
        <v>243</v>
      </c>
      <c r="D34" s="118"/>
      <c r="E34" s="172" t="s">
        <v>259</v>
      </c>
      <c r="F34" s="172" t="s">
        <v>260</v>
      </c>
      <c r="G34" s="94"/>
      <c r="H34" s="94"/>
      <c r="I34" s="94"/>
      <c r="J34" s="94"/>
      <c r="K34" s="94"/>
      <c r="L34" s="94"/>
      <c r="M34" s="134">
        <v>1</v>
      </c>
      <c r="N34" s="94"/>
      <c r="O34" s="94"/>
      <c r="P34" s="94"/>
      <c r="Q34" s="94"/>
      <c r="R34" s="134">
        <v>1</v>
      </c>
    </row>
    <row r="35" spans="1:19" ht="17.25" customHeight="1" x14ac:dyDescent="0.25">
      <c r="A35" s="358"/>
      <c r="B35" s="159" t="s">
        <v>245</v>
      </c>
      <c r="C35" s="118" t="s">
        <v>244</v>
      </c>
      <c r="D35" s="118"/>
      <c r="E35" s="167" t="s">
        <v>268</v>
      </c>
      <c r="F35" s="166" t="s">
        <v>264</v>
      </c>
      <c r="G35" s="94"/>
      <c r="H35" s="94"/>
      <c r="I35" s="94"/>
      <c r="J35" s="94"/>
      <c r="K35" s="134">
        <v>1</v>
      </c>
      <c r="L35" s="94"/>
      <c r="M35" s="94"/>
      <c r="N35" s="94"/>
      <c r="O35" s="94"/>
      <c r="P35" s="134">
        <v>1</v>
      </c>
      <c r="Q35" s="94"/>
      <c r="R35" s="94"/>
    </row>
    <row r="36" spans="1:19" ht="17.25" customHeight="1" x14ac:dyDescent="0.25">
      <c r="A36" s="358"/>
      <c r="B36" s="132" t="s">
        <v>169</v>
      </c>
      <c r="C36" s="118" t="s">
        <v>246</v>
      </c>
      <c r="D36" s="118"/>
      <c r="E36" s="172" t="s">
        <v>275</v>
      </c>
      <c r="F36" s="172" t="s">
        <v>260</v>
      </c>
      <c r="G36" s="94"/>
      <c r="H36" s="165">
        <v>1</v>
      </c>
      <c r="I36" s="94"/>
      <c r="J36" s="94"/>
      <c r="K36" s="94"/>
      <c r="L36" s="135">
        <v>1</v>
      </c>
      <c r="M36" s="94"/>
      <c r="N36" s="94"/>
      <c r="O36" s="94"/>
      <c r="P36" s="94"/>
      <c r="Q36" s="94"/>
      <c r="R36" s="94"/>
      <c r="S36" t="s">
        <v>248</v>
      </c>
    </row>
    <row r="37" spans="1:19" ht="17.25" customHeight="1" x14ac:dyDescent="0.25">
      <c r="A37" s="358"/>
      <c r="B37" s="132" t="s">
        <v>170</v>
      </c>
      <c r="C37" s="118" t="s">
        <v>247</v>
      </c>
      <c r="D37" s="118"/>
      <c r="E37" s="172" t="s">
        <v>275</v>
      </c>
      <c r="F37" s="172" t="s">
        <v>260</v>
      </c>
      <c r="G37" s="94"/>
      <c r="H37" s="94"/>
      <c r="I37" s="94"/>
      <c r="J37" s="94"/>
      <c r="K37" s="94"/>
      <c r="L37" s="94"/>
      <c r="M37" s="94"/>
      <c r="N37" s="94"/>
      <c r="O37" s="135">
        <v>1</v>
      </c>
      <c r="P37" s="94"/>
      <c r="Q37" s="94"/>
      <c r="R37" s="94"/>
      <c r="S37" t="s">
        <v>248</v>
      </c>
    </row>
    <row r="38" spans="1:19" ht="17.25" customHeight="1" x14ac:dyDescent="0.25">
      <c r="A38" s="358"/>
      <c r="B38" s="157" t="s">
        <v>250</v>
      </c>
      <c r="C38" s="118" t="s">
        <v>249</v>
      </c>
      <c r="D38" s="118"/>
      <c r="E38" s="171" t="s">
        <v>276</v>
      </c>
      <c r="F38" s="172" t="s">
        <v>260</v>
      </c>
      <c r="G38" s="94"/>
      <c r="H38" s="135">
        <v>1</v>
      </c>
      <c r="I38" s="94"/>
      <c r="J38" s="94"/>
      <c r="K38" s="94"/>
      <c r="L38" s="94"/>
      <c r="M38" s="94"/>
      <c r="N38" s="94"/>
      <c r="O38" s="135">
        <v>1</v>
      </c>
      <c r="P38" s="94"/>
      <c r="Q38" s="94"/>
      <c r="R38" s="94"/>
    </row>
    <row r="39" spans="1:19" ht="17.25" customHeight="1" x14ac:dyDescent="0.25">
      <c r="A39" s="358"/>
      <c r="B39" s="157" t="s">
        <v>171</v>
      </c>
      <c r="C39" s="118" t="s">
        <v>251</v>
      </c>
      <c r="D39" s="118"/>
      <c r="E39" s="172" t="s">
        <v>275</v>
      </c>
      <c r="F39" s="172" t="s">
        <v>260</v>
      </c>
      <c r="G39" s="94"/>
      <c r="H39" s="135">
        <v>1</v>
      </c>
      <c r="I39" s="94"/>
      <c r="J39" s="94"/>
      <c r="K39" s="94"/>
      <c r="L39" s="94"/>
      <c r="M39" s="135">
        <v>1</v>
      </c>
      <c r="N39" s="94"/>
      <c r="O39" s="94"/>
      <c r="P39" s="94"/>
      <c r="Q39" s="94"/>
      <c r="R39" s="94"/>
    </row>
    <row r="40" spans="1:19" ht="17.25" customHeight="1" x14ac:dyDescent="0.25">
      <c r="A40" s="358"/>
      <c r="B40" s="132" t="s">
        <v>310</v>
      </c>
      <c r="C40" s="118"/>
      <c r="D40" s="118"/>
      <c r="E40" s="172"/>
      <c r="F40" s="172"/>
      <c r="G40" s="94"/>
      <c r="H40" s="94"/>
      <c r="I40" s="94"/>
      <c r="J40" s="94"/>
      <c r="K40" s="94"/>
      <c r="L40" s="94"/>
      <c r="M40" s="206"/>
      <c r="N40" s="94"/>
      <c r="O40" s="94"/>
      <c r="P40" s="94"/>
      <c r="Q40" s="94"/>
      <c r="R40" s="134">
        <v>1</v>
      </c>
    </row>
    <row r="41" spans="1:19" ht="17.25" customHeight="1" x14ac:dyDescent="0.25">
      <c r="A41" s="358"/>
      <c r="B41" s="97" t="s">
        <v>172</v>
      </c>
      <c r="C41" s="150"/>
      <c r="D41" s="150"/>
      <c r="E41" s="181"/>
      <c r="F41" s="181"/>
      <c r="G41" s="94"/>
      <c r="H41" s="94"/>
      <c r="I41" s="94"/>
      <c r="J41" s="94"/>
      <c r="K41" s="94"/>
      <c r="L41" s="94"/>
      <c r="M41" s="94"/>
      <c r="N41" s="94"/>
      <c r="O41" s="94"/>
      <c r="P41" s="94"/>
      <c r="Q41" s="94"/>
      <c r="R41" s="94"/>
    </row>
    <row r="42" spans="1:19" ht="17.25" customHeight="1" x14ac:dyDescent="0.25">
      <c r="A42" s="358"/>
      <c r="B42" s="198" t="s">
        <v>179</v>
      </c>
      <c r="C42" s="163" t="s">
        <v>252</v>
      </c>
      <c r="D42" s="163"/>
      <c r="E42" s="172" t="s">
        <v>275</v>
      </c>
      <c r="F42" s="172" t="s">
        <v>260</v>
      </c>
      <c r="G42" s="94"/>
      <c r="H42" s="135">
        <v>1</v>
      </c>
      <c r="I42" s="94"/>
      <c r="J42" s="94"/>
      <c r="K42" s="94"/>
      <c r="L42" s="94"/>
      <c r="M42" s="94"/>
      <c r="N42" s="94"/>
      <c r="O42" s="135">
        <v>1</v>
      </c>
      <c r="P42" s="94"/>
      <c r="Q42" s="94"/>
      <c r="R42" s="94"/>
    </row>
    <row r="43" spans="1:19" ht="17.25" customHeight="1" x14ac:dyDescent="0.25">
      <c r="A43" s="358"/>
      <c r="B43" s="130" t="s">
        <v>173</v>
      </c>
      <c r="C43" s="143" t="s">
        <v>253</v>
      </c>
      <c r="D43" s="143"/>
      <c r="E43" s="172" t="s">
        <v>275</v>
      </c>
      <c r="F43" s="172" t="s">
        <v>260</v>
      </c>
      <c r="G43" s="94"/>
      <c r="H43" s="135">
        <v>1</v>
      </c>
      <c r="I43" s="94"/>
      <c r="J43" s="94"/>
      <c r="K43" s="94"/>
      <c r="L43" s="94"/>
      <c r="M43" s="94"/>
      <c r="N43" s="94"/>
      <c r="O43" s="135">
        <v>1</v>
      </c>
      <c r="P43" s="94"/>
      <c r="Q43" s="94"/>
      <c r="R43" s="94"/>
    </row>
    <row r="44" spans="1:19" ht="17.25" customHeight="1" x14ac:dyDescent="0.25">
      <c r="A44" s="358"/>
      <c r="B44" s="130" t="s">
        <v>174</v>
      </c>
      <c r="C44" s="163" t="s">
        <v>254</v>
      </c>
      <c r="D44" s="163"/>
      <c r="E44" s="172" t="s">
        <v>275</v>
      </c>
      <c r="F44" s="172" t="s">
        <v>260</v>
      </c>
      <c r="G44" s="94"/>
      <c r="H44" s="135">
        <v>1</v>
      </c>
      <c r="I44" s="94"/>
      <c r="J44" s="94"/>
      <c r="K44" s="94"/>
      <c r="L44" s="94"/>
      <c r="M44" s="94"/>
      <c r="N44" s="94"/>
      <c r="O44" s="135">
        <v>1</v>
      </c>
      <c r="P44" s="94"/>
      <c r="Q44" s="94"/>
      <c r="R44" s="94"/>
    </row>
    <row r="45" spans="1:19" ht="17.25" customHeight="1" x14ac:dyDescent="0.25">
      <c r="A45" s="358"/>
      <c r="B45" s="97" t="s">
        <v>175</v>
      </c>
      <c r="C45" s="141"/>
      <c r="D45" s="141"/>
      <c r="E45" s="183"/>
      <c r="F45" s="183"/>
      <c r="G45" s="94"/>
      <c r="H45" s="94"/>
      <c r="I45" s="94"/>
      <c r="J45" s="94"/>
      <c r="K45" s="94"/>
      <c r="L45" s="94"/>
      <c r="M45" s="94"/>
      <c r="N45" s="94"/>
      <c r="O45" s="94"/>
      <c r="P45" s="94"/>
      <c r="Q45" s="94"/>
      <c r="R45" s="94"/>
    </row>
    <row r="46" spans="1:19" ht="17.25" customHeight="1" x14ac:dyDescent="0.25">
      <c r="A46" s="358"/>
      <c r="B46" s="166" t="s">
        <v>255</v>
      </c>
      <c r="C46" s="147" t="s">
        <v>256</v>
      </c>
      <c r="D46" s="147"/>
      <c r="E46" s="171" t="s">
        <v>277</v>
      </c>
      <c r="F46" s="172" t="s">
        <v>260</v>
      </c>
      <c r="G46" s="135">
        <v>1</v>
      </c>
      <c r="H46" s="135">
        <v>1</v>
      </c>
      <c r="I46" s="135">
        <v>1</v>
      </c>
      <c r="J46" s="135">
        <v>1</v>
      </c>
      <c r="K46" s="135">
        <v>1</v>
      </c>
      <c r="L46" s="135">
        <v>1</v>
      </c>
      <c r="M46" s="135">
        <v>1</v>
      </c>
      <c r="N46" s="135">
        <v>1</v>
      </c>
      <c r="O46" s="135">
        <v>1</v>
      </c>
      <c r="P46" s="135">
        <v>1</v>
      </c>
      <c r="Q46" s="135">
        <v>1</v>
      </c>
      <c r="R46" s="135">
        <v>1</v>
      </c>
    </row>
    <row r="47" spans="1:19" ht="17.25" customHeight="1" x14ac:dyDescent="0.25">
      <c r="A47" s="358"/>
      <c r="B47" s="194" t="s">
        <v>311</v>
      </c>
      <c r="C47" s="163" t="s">
        <v>278</v>
      </c>
      <c r="D47" s="163"/>
      <c r="E47" s="167" t="s">
        <v>268</v>
      </c>
      <c r="F47" s="166" t="s">
        <v>264</v>
      </c>
      <c r="G47" s="94"/>
      <c r="H47" s="94"/>
      <c r="I47" s="94"/>
      <c r="J47" s="94"/>
      <c r="K47" s="94"/>
      <c r="L47" s="94"/>
      <c r="M47" s="94"/>
      <c r="N47" s="94"/>
      <c r="O47" s="94"/>
      <c r="P47" s="94"/>
      <c r="Q47" s="94"/>
      <c r="R47" s="134">
        <v>1</v>
      </c>
    </row>
    <row r="48" spans="1:19" ht="17.25" customHeight="1" x14ac:dyDescent="0.25">
      <c r="A48" s="358"/>
      <c r="B48" s="131" t="s">
        <v>177</v>
      </c>
      <c r="C48" s="184" t="s">
        <v>281</v>
      </c>
      <c r="D48" s="184"/>
      <c r="E48" s="167" t="s">
        <v>268</v>
      </c>
      <c r="F48" s="166" t="s">
        <v>264</v>
      </c>
      <c r="G48" s="94"/>
      <c r="H48" s="94"/>
      <c r="I48" s="94"/>
      <c r="J48" s="94"/>
      <c r="K48" s="94"/>
      <c r="L48" s="94"/>
      <c r="M48" s="94"/>
      <c r="N48" s="94"/>
      <c r="O48" s="134">
        <v>1</v>
      </c>
      <c r="P48" s="94"/>
      <c r="Q48" s="94"/>
      <c r="R48" s="94"/>
    </row>
    <row r="49" spans="1:18" ht="17.25" customHeight="1" x14ac:dyDescent="0.25">
      <c r="A49" s="356"/>
      <c r="B49" s="94" t="s">
        <v>178</v>
      </c>
      <c r="C49" s="143" t="s">
        <v>282</v>
      </c>
      <c r="D49" s="143"/>
      <c r="E49" s="167" t="s">
        <v>268</v>
      </c>
      <c r="F49" s="166" t="s">
        <v>264</v>
      </c>
      <c r="G49" s="94"/>
      <c r="H49" s="94"/>
      <c r="I49" s="94"/>
      <c r="J49" s="94"/>
      <c r="K49" s="94"/>
      <c r="L49" s="94"/>
      <c r="M49" s="134">
        <v>1</v>
      </c>
      <c r="N49" s="94"/>
      <c r="O49" s="94"/>
      <c r="P49" s="94"/>
      <c r="Q49" s="94"/>
      <c r="R49" s="94"/>
    </row>
    <row r="50" spans="1:18" ht="17.25" customHeight="1" x14ac:dyDescent="0.25">
      <c r="A50" s="358"/>
      <c r="B50" s="362" t="s">
        <v>185</v>
      </c>
      <c r="C50" s="363"/>
      <c r="D50" s="201"/>
      <c r="E50" s="167" t="s">
        <v>268</v>
      </c>
      <c r="F50" s="166" t="s">
        <v>264</v>
      </c>
      <c r="G50" s="94"/>
      <c r="H50" s="94"/>
      <c r="I50" s="94"/>
      <c r="J50" s="94"/>
      <c r="K50" s="94"/>
      <c r="L50" s="94"/>
      <c r="M50" s="94"/>
      <c r="N50" s="94"/>
      <c r="O50" s="94"/>
      <c r="P50" s="94"/>
      <c r="Q50" s="94"/>
      <c r="R50" s="94"/>
    </row>
    <row r="51" spans="1:18" ht="17.25" customHeight="1" x14ac:dyDescent="0.25">
      <c r="A51" s="358"/>
      <c r="B51" s="131" t="s">
        <v>186</v>
      </c>
      <c r="C51" s="118" t="s">
        <v>283</v>
      </c>
      <c r="D51" s="118"/>
      <c r="E51" s="167" t="s">
        <v>268</v>
      </c>
      <c r="F51" s="166" t="s">
        <v>264</v>
      </c>
      <c r="G51" s="94"/>
      <c r="H51" s="94"/>
      <c r="I51" s="134">
        <v>1</v>
      </c>
      <c r="J51" s="94"/>
      <c r="K51" s="94"/>
      <c r="L51" s="94"/>
      <c r="M51" s="94"/>
      <c r="N51" s="134">
        <v>1</v>
      </c>
      <c r="O51" s="94"/>
      <c r="P51" s="94"/>
      <c r="Q51" s="94"/>
      <c r="R51" s="94"/>
    </row>
    <row r="52" spans="1:18" ht="17.25" customHeight="1" x14ac:dyDescent="0.25">
      <c r="A52" s="358"/>
      <c r="B52" s="94" t="s">
        <v>187</v>
      </c>
      <c r="C52" s="119" t="s">
        <v>284</v>
      </c>
      <c r="D52" s="119"/>
      <c r="E52" s="167" t="s">
        <v>268</v>
      </c>
      <c r="F52" s="166" t="s">
        <v>264</v>
      </c>
      <c r="G52" s="94"/>
      <c r="H52" s="94"/>
      <c r="I52" s="134">
        <v>1</v>
      </c>
      <c r="J52" s="94"/>
      <c r="K52" s="94"/>
      <c r="L52" s="94"/>
      <c r="M52" s="94"/>
      <c r="N52" s="94"/>
      <c r="O52" s="94"/>
      <c r="P52" s="94"/>
      <c r="Q52" s="94"/>
      <c r="R52" s="94"/>
    </row>
    <row r="53" spans="1:18" ht="17.25" customHeight="1" x14ac:dyDescent="0.25">
      <c r="A53" s="358"/>
      <c r="B53" s="94" t="s">
        <v>188</v>
      </c>
      <c r="C53" s="163" t="s">
        <v>285</v>
      </c>
      <c r="D53" s="163"/>
      <c r="E53" s="184" t="s">
        <v>286</v>
      </c>
      <c r="F53" s="184" t="s">
        <v>267</v>
      </c>
      <c r="G53" s="94"/>
      <c r="H53" s="94"/>
      <c r="I53" s="134">
        <v>1</v>
      </c>
      <c r="J53" s="94"/>
      <c r="K53" s="94"/>
      <c r="L53" s="94"/>
      <c r="M53" s="94"/>
      <c r="N53" s="94"/>
      <c r="O53" s="94"/>
      <c r="P53" s="134">
        <v>1</v>
      </c>
      <c r="Q53" s="94"/>
      <c r="R53" s="94"/>
    </row>
    <row r="54" spans="1:18" ht="17.25" customHeight="1" x14ac:dyDescent="0.25">
      <c r="A54" s="358"/>
      <c r="B54" s="94" t="s">
        <v>189</v>
      </c>
      <c r="C54" s="146" t="s">
        <v>287</v>
      </c>
      <c r="D54" s="146"/>
      <c r="E54" s="172" t="s">
        <v>259</v>
      </c>
      <c r="F54" s="172" t="s">
        <v>260</v>
      </c>
      <c r="G54" s="94"/>
      <c r="H54" s="134">
        <v>1</v>
      </c>
      <c r="I54" s="94"/>
      <c r="J54" s="94"/>
      <c r="K54" s="134">
        <v>1</v>
      </c>
      <c r="L54" s="94"/>
      <c r="M54" s="94"/>
      <c r="N54" s="94"/>
      <c r="O54" s="134">
        <v>1</v>
      </c>
      <c r="P54" s="94"/>
      <c r="Q54" s="94"/>
      <c r="R54" s="94"/>
    </row>
    <row r="55" spans="1:18" ht="17.25" customHeight="1" x14ac:dyDescent="0.25">
      <c r="A55" s="358"/>
      <c r="B55" s="94" t="s">
        <v>190</v>
      </c>
      <c r="C55" s="149" t="s">
        <v>288</v>
      </c>
      <c r="D55" s="149"/>
      <c r="E55" s="187" t="s">
        <v>289</v>
      </c>
      <c r="F55" s="169" t="s">
        <v>290</v>
      </c>
      <c r="G55" s="94"/>
      <c r="H55" s="94"/>
      <c r="I55" s="94"/>
      <c r="J55" s="94"/>
      <c r="K55" s="94"/>
      <c r="L55" s="94"/>
      <c r="M55" s="134">
        <v>1</v>
      </c>
      <c r="N55" s="94"/>
      <c r="O55" s="94"/>
      <c r="P55" s="94"/>
      <c r="Q55" s="94"/>
      <c r="R55" s="94"/>
    </row>
    <row r="56" spans="1:18" ht="17.25" customHeight="1" x14ac:dyDescent="0.25">
      <c r="A56" s="356"/>
      <c r="B56" s="94" t="s">
        <v>191</v>
      </c>
      <c r="C56" s="142" t="s">
        <v>291</v>
      </c>
      <c r="D56" s="142"/>
      <c r="E56" s="167" t="s">
        <v>268</v>
      </c>
      <c r="F56" s="166" t="s">
        <v>264</v>
      </c>
      <c r="G56" s="94"/>
      <c r="H56" s="94"/>
      <c r="I56" s="134">
        <v>1</v>
      </c>
      <c r="J56" s="94"/>
      <c r="K56" s="94"/>
      <c r="L56" s="94"/>
      <c r="M56" s="94"/>
      <c r="N56" s="94"/>
      <c r="O56" s="134">
        <v>1</v>
      </c>
      <c r="P56" s="94"/>
      <c r="Q56" s="94"/>
      <c r="R56" s="94"/>
    </row>
    <row r="57" spans="1:18" ht="17.25" customHeight="1" x14ac:dyDescent="0.25">
      <c r="A57" s="355" t="s">
        <v>123</v>
      </c>
      <c r="B57" s="131" t="s">
        <v>192</v>
      </c>
      <c r="C57" s="147" t="s">
        <v>292</v>
      </c>
      <c r="D57" s="147"/>
      <c r="E57" s="167" t="s">
        <v>268</v>
      </c>
      <c r="F57" s="166" t="s">
        <v>264</v>
      </c>
      <c r="G57" s="94"/>
      <c r="H57" s="94"/>
      <c r="I57" s="94"/>
      <c r="J57" s="158">
        <v>1</v>
      </c>
      <c r="K57" s="94"/>
      <c r="L57" s="94"/>
      <c r="M57" s="94"/>
      <c r="N57" s="94"/>
      <c r="O57" s="94"/>
      <c r="P57" s="94"/>
      <c r="Q57" s="94"/>
      <c r="R57" s="94"/>
    </row>
    <row r="58" spans="1:18" ht="17.25" customHeight="1" x14ac:dyDescent="0.25">
      <c r="A58" s="358"/>
      <c r="B58" s="94" t="s">
        <v>193</v>
      </c>
      <c r="C58" s="143" t="s">
        <v>293</v>
      </c>
      <c r="D58" s="143"/>
      <c r="E58" s="185" t="s">
        <v>294</v>
      </c>
      <c r="F58" s="185" t="s">
        <v>267</v>
      </c>
      <c r="G58" s="94"/>
      <c r="H58" s="94"/>
      <c r="I58" s="94"/>
      <c r="J58" s="94"/>
      <c r="K58" s="94"/>
      <c r="L58" s="94"/>
      <c r="M58" s="158">
        <v>1</v>
      </c>
      <c r="N58" s="94"/>
      <c r="O58" s="94"/>
      <c r="P58" s="94"/>
      <c r="Q58" s="94"/>
      <c r="R58" s="94"/>
    </row>
    <row r="59" spans="1:18" ht="17.25" customHeight="1" x14ac:dyDescent="0.25">
      <c r="A59" s="358"/>
      <c r="B59" s="94" t="s">
        <v>194</v>
      </c>
      <c r="C59" s="145" t="s">
        <v>295</v>
      </c>
      <c r="D59" s="145"/>
      <c r="E59" s="184" t="s">
        <v>259</v>
      </c>
      <c r="F59" s="184" t="s">
        <v>296</v>
      </c>
      <c r="G59" s="94"/>
      <c r="H59" s="94"/>
      <c r="I59" s="94"/>
      <c r="J59" s="94"/>
      <c r="K59" s="94"/>
      <c r="L59" s="94"/>
      <c r="M59" s="94"/>
      <c r="N59" s="134">
        <v>1</v>
      </c>
      <c r="O59" s="94"/>
      <c r="P59" s="94"/>
      <c r="Q59" s="94"/>
      <c r="R59" s="94"/>
    </row>
    <row r="60" spans="1:18" ht="17.25" customHeight="1" x14ac:dyDescent="0.25">
      <c r="A60" s="356"/>
      <c r="B60" s="94" t="s">
        <v>195</v>
      </c>
      <c r="C60" s="143" t="s">
        <v>297</v>
      </c>
      <c r="D60" s="147"/>
      <c r="E60" s="184" t="s">
        <v>259</v>
      </c>
      <c r="F60" s="184" t="s">
        <v>298</v>
      </c>
      <c r="G60" s="94"/>
      <c r="H60" s="94"/>
      <c r="I60" s="94"/>
      <c r="J60" s="134">
        <v>1</v>
      </c>
      <c r="K60" s="94"/>
      <c r="L60" s="94"/>
      <c r="M60" s="94"/>
      <c r="N60" s="94"/>
      <c r="O60" s="94"/>
      <c r="P60" s="94"/>
      <c r="Q60" s="94"/>
      <c r="R60" s="94"/>
    </row>
    <row r="61" spans="1:18" ht="46.5" customHeight="1" x14ac:dyDescent="0.25">
      <c r="A61" s="355" t="s">
        <v>124</v>
      </c>
      <c r="B61" s="96" t="s">
        <v>320</v>
      </c>
      <c r="C61" s="364" t="s">
        <v>299</v>
      </c>
      <c r="D61" s="202"/>
      <c r="E61" s="367" t="s">
        <v>300</v>
      </c>
      <c r="F61" s="367" t="s">
        <v>301</v>
      </c>
      <c r="G61" s="94"/>
      <c r="H61" s="94"/>
      <c r="J61" s="134">
        <v>1</v>
      </c>
      <c r="K61" s="94"/>
      <c r="L61" s="94"/>
      <c r="M61" s="94"/>
      <c r="N61" s="94"/>
      <c r="O61" s="94"/>
      <c r="P61" s="94"/>
      <c r="Q61" s="94"/>
      <c r="R61" s="94"/>
    </row>
    <row r="62" spans="1:18" ht="11.25" customHeight="1" x14ac:dyDescent="0.25">
      <c r="A62" s="358"/>
      <c r="B62" s="97" t="s">
        <v>321</v>
      </c>
      <c r="C62" s="365"/>
      <c r="D62" s="203"/>
      <c r="E62" s="368"/>
      <c r="F62" s="368"/>
      <c r="G62" s="94"/>
      <c r="H62" s="94"/>
      <c r="I62" s="94"/>
      <c r="J62" s="94"/>
      <c r="K62" s="94"/>
      <c r="L62" s="94"/>
      <c r="M62" s="94"/>
      <c r="N62" s="94"/>
      <c r="O62" s="94"/>
      <c r="P62" s="94"/>
      <c r="Q62" s="94"/>
      <c r="R62" s="134">
        <v>1</v>
      </c>
    </row>
    <row r="63" spans="1:18" ht="18.75" customHeight="1" x14ac:dyDescent="0.25">
      <c r="A63" s="356"/>
      <c r="B63" s="130" t="s">
        <v>199</v>
      </c>
      <c r="C63" s="366"/>
      <c r="D63" s="204"/>
      <c r="E63" s="369"/>
      <c r="F63" s="369"/>
      <c r="G63" s="94"/>
      <c r="H63" s="94"/>
      <c r="I63" s="134">
        <v>1</v>
      </c>
      <c r="J63" s="94"/>
      <c r="K63" s="94"/>
      <c r="L63" s="94"/>
      <c r="M63" s="94"/>
      <c r="N63" s="94"/>
      <c r="O63" s="94"/>
      <c r="P63" s="94"/>
      <c r="Q63" s="94"/>
      <c r="R63" s="134">
        <v>1</v>
      </c>
    </row>
    <row r="64" spans="1:18" ht="42" customHeight="1" x14ac:dyDescent="0.25">
      <c r="A64" s="355" t="s">
        <v>125</v>
      </c>
      <c r="B64" s="95" t="s">
        <v>200</v>
      </c>
      <c r="C64" s="119"/>
      <c r="D64" s="119"/>
      <c r="E64" s="188"/>
      <c r="F64" s="188"/>
      <c r="G64" s="94"/>
      <c r="H64" s="94"/>
      <c r="I64" s="94"/>
      <c r="J64" s="94"/>
      <c r="K64" s="94"/>
      <c r="L64" s="94"/>
      <c r="M64" s="94"/>
      <c r="N64" s="94"/>
      <c r="O64" s="94"/>
      <c r="P64" s="94"/>
      <c r="Q64" s="94"/>
      <c r="R64" s="94"/>
    </row>
    <row r="65" spans="1:18" ht="53.25" customHeight="1" x14ac:dyDescent="0.25">
      <c r="A65" s="356"/>
      <c r="B65" s="131" t="s">
        <v>201</v>
      </c>
      <c r="C65" s="119" t="s">
        <v>302</v>
      </c>
      <c r="D65" s="145"/>
      <c r="E65" s="184" t="s">
        <v>259</v>
      </c>
      <c r="F65" s="182" t="s">
        <v>303</v>
      </c>
      <c r="G65" s="94"/>
      <c r="H65" s="94"/>
      <c r="I65" s="94"/>
      <c r="J65" s="94"/>
      <c r="K65" s="94"/>
      <c r="L65" s="94"/>
      <c r="M65" s="94"/>
      <c r="N65" s="134">
        <v>1</v>
      </c>
      <c r="O65" s="94"/>
      <c r="P65" s="94"/>
      <c r="Q65" s="94"/>
      <c r="R65" s="94"/>
    </row>
    <row r="66" spans="1:18" ht="116.25" customHeight="1" x14ac:dyDescent="0.25">
      <c r="A66" s="124" t="s">
        <v>126</v>
      </c>
      <c r="B66" s="94" t="s">
        <v>202</v>
      </c>
      <c r="C66" s="119" t="s">
        <v>304</v>
      </c>
      <c r="D66" s="119"/>
      <c r="E66" s="188" t="s">
        <v>305</v>
      </c>
      <c r="F66" s="188"/>
      <c r="G66" s="94"/>
      <c r="H66" s="94"/>
      <c r="I66" s="94"/>
      <c r="J66" s="94"/>
      <c r="K66" s="94"/>
      <c r="L66" s="94"/>
      <c r="M66" s="94"/>
      <c r="N66" s="94"/>
      <c r="O66" s="94"/>
      <c r="P66" s="94"/>
      <c r="Q66" s="134">
        <v>1</v>
      </c>
      <c r="R66" s="94"/>
    </row>
    <row r="67" spans="1:18" ht="17.25" customHeight="1" x14ac:dyDescent="0.25">
      <c r="A67" s="124"/>
      <c r="B67" s="94" t="s">
        <v>176</v>
      </c>
      <c r="C67" s="119" t="s">
        <v>307</v>
      </c>
      <c r="D67" s="145"/>
      <c r="E67" s="182" t="s">
        <v>308</v>
      </c>
      <c r="F67" s="184" t="s">
        <v>298</v>
      </c>
      <c r="G67" s="164"/>
      <c r="H67" s="134">
        <v>1</v>
      </c>
      <c r="I67" s="134">
        <v>1</v>
      </c>
      <c r="J67" s="134">
        <v>1</v>
      </c>
      <c r="K67" s="134">
        <v>1</v>
      </c>
      <c r="L67" s="134">
        <v>1</v>
      </c>
      <c r="M67" s="134">
        <v>1</v>
      </c>
      <c r="N67" s="134">
        <v>1</v>
      </c>
      <c r="O67" s="134">
        <v>1</v>
      </c>
      <c r="P67" s="134">
        <v>1</v>
      </c>
      <c r="Q67" s="134">
        <v>1</v>
      </c>
      <c r="R67" s="134">
        <v>1</v>
      </c>
    </row>
    <row r="68" spans="1:18" ht="99.75" customHeight="1" x14ac:dyDescent="0.25">
      <c r="A68" s="124"/>
      <c r="B68" s="94" t="s">
        <v>306</v>
      </c>
      <c r="C68" s="119" t="s">
        <v>309</v>
      </c>
      <c r="D68" s="119"/>
      <c r="E68" s="188"/>
      <c r="F68" s="188"/>
      <c r="G68" s="94"/>
      <c r="H68" s="94"/>
      <c r="I68" s="94"/>
      <c r="J68" s="94"/>
      <c r="K68" s="94"/>
      <c r="L68" s="94"/>
      <c r="M68" s="94"/>
      <c r="N68" s="94"/>
      <c r="O68" s="94"/>
      <c r="P68" s="94"/>
      <c r="Q68" s="134">
        <v>1</v>
      </c>
      <c r="R68" s="94"/>
    </row>
    <row r="69" spans="1:18" ht="85.5" customHeight="1" x14ac:dyDescent="0.25">
      <c r="A69" s="124" t="s">
        <v>127</v>
      </c>
      <c r="B69" s="94" t="s">
        <v>102</v>
      </c>
      <c r="C69" s="119" t="s">
        <v>119</v>
      </c>
      <c r="D69" s="119"/>
      <c r="E69" s="188"/>
      <c r="F69" s="188"/>
      <c r="G69" s="94"/>
      <c r="I69" s="94"/>
      <c r="J69" s="94"/>
      <c r="K69" s="94"/>
      <c r="L69" s="94"/>
      <c r="M69" s="94"/>
      <c r="N69" s="134">
        <v>1</v>
      </c>
      <c r="O69" s="94"/>
      <c r="P69" s="94"/>
      <c r="Q69" s="94"/>
      <c r="R69" s="94"/>
    </row>
    <row r="70" spans="1:18" ht="17.25" customHeight="1" x14ac:dyDescent="0.25">
      <c r="A70" s="125"/>
      <c r="B70" s="96" t="s">
        <v>322</v>
      </c>
      <c r="C70" s="119"/>
      <c r="D70" s="119"/>
      <c r="E70" s="188"/>
      <c r="F70" s="188"/>
      <c r="G70" s="94"/>
      <c r="H70" s="94"/>
      <c r="I70" s="94"/>
      <c r="J70" s="94"/>
      <c r="K70" s="94"/>
      <c r="L70" s="94"/>
      <c r="M70" s="94"/>
      <c r="N70" s="134">
        <v>1</v>
      </c>
      <c r="O70" s="94"/>
      <c r="P70" s="94"/>
      <c r="Q70" s="94"/>
      <c r="R70" s="94"/>
    </row>
    <row r="73" spans="1:18" ht="17.25" customHeight="1" x14ac:dyDescent="0.25">
      <c r="A73" s="125" t="s">
        <v>128</v>
      </c>
      <c r="B73" s="94"/>
      <c r="C73" s="119"/>
      <c r="D73" s="119"/>
      <c r="E73" s="188"/>
      <c r="F73" s="188"/>
      <c r="G73" s="94"/>
      <c r="H73" s="94"/>
      <c r="I73" s="94"/>
      <c r="J73" s="94"/>
      <c r="K73" s="94"/>
      <c r="L73" s="94"/>
      <c r="M73" s="94"/>
      <c r="N73" s="94"/>
      <c r="O73" s="94"/>
      <c r="P73" s="94"/>
      <c r="Q73" s="94"/>
      <c r="R73" s="94"/>
    </row>
    <row r="74" spans="1:18" ht="17.25" customHeight="1" x14ac:dyDescent="0.25">
      <c r="A74" s="125" t="s">
        <v>129</v>
      </c>
      <c r="B74" s="94"/>
      <c r="C74" s="119"/>
      <c r="D74" s="119"/>
      <c r="E74" s="188"/>
      <c r="F74" s="188"/>
      <c r="G74" s="94"/>
      <c r="H74" s="94"/>
      <c r="I74" s="94"/>
      <c r="J74" s="94"/>
      <c r="K74" s="94"/>
      <c r="L74" s="94"/>
      <c r="M74" s="94"/>
      <c r="N74" s="94"/>
      <c r="O74" s="94"/>
      <c r="P74" s="94"/>
      <c r="Q74" s="94"/>
      <c r="R74" s="94"/>
    </row>
    <row r="75" spans="1:18" ht="17.25" customHeight="1" x14ac:dyDescent="0.25">
      <c r="A75" s="125" t="s">
        <v>130</v>
      </c>
      <c r="B75" s="94"/>
      <c r="C75" s="119"/>
      <c r="D75" s="119"/>
      <c r="E75" s="188"/>
      <c r="F75" s="188"/>
      <c r="G75" s="94"/>
      <c r="H75" s="94"/>
      <c r="I75" s="94"/>
      <c r="J75" s="94"/>
      <c r="K75" s="94"/>
      <c r="L75" s="94"/>
      <c r="M75" s="94"/>
      <c r="N75" s="94"/>
      <c r="O75" s="94"/>
      <c r="P75" s="94"/>
      <c r="Q75" s="94"/>
      <c r="R75" s="94"/>
    </row>
    <row r="76" spans="1:18" ht="17.25" customHeight="1" x14ac:dyDescent="0.25">
      <c r="A76" s="127"/>
    </row>
    <row r="79" spans="1:18" ht="17.25" customHeight="1" x14ac:dyDescent="0.25">
      <c r="B79" s="138"/>
      <c r="C79" s="120" t="s">
        <v>210</v>
      </c>
      <c r="D79" s="120"/>
      <c r="E79" s="189"/>
      <c r="F79" s="189"/>
    </row>
    <row r="96" spans="1:16" ht="17.25" customHeight="1" x14ac:dyDescent="0.25">
      <c r="A96" s="129" t="s">
        <v>24</v>
      </c>
      <c r="B96" s="106"/>
      <c r="C96" s="151"/>
      <c r="D96" s="151"/>
      <c r="E96" s="190"/>
      <c r="F96" s="190"/>
      <c r="G96" s="110"/>
      <c r="H96" s="108" t="s">
        <v>74</v>
      </c>
      <c r="I96" s="111" t="s">
        <v>76</v>
      </c>
      <c r="J96" s="111"/>
      <c r="K96" s="113" t="s">
        <v>81</v>
      </c>
      <c r="L96" s="114"/>
      <c r="M96" s="115" t="s">
        <v>85</v>
      </c>
      <c r="N96" s="116"/>
      <c r="O96" s="103" t="s">
        <v>101</v>
      </c>
      <c r="P96" s="104"/>
    </row>
    <row r="97" spans="1:16" ht="17.25" customHeight="1" x14ac:dyDescent="0.25">
      <c r="A97" s="332" t="s">
        <v>26</v>
      </c>
      <c r="B97" s="351" t="s">
        <v>27</v>
      </c>
      <c r="C97" s="152"/>
      <c r="D97" s="152"/>
      <c r="E97" s="191"/>
      <c r="F97" s="191"/>
      <c r="G97" s="341" t="s">
        <v>66</v>
      </c>
      <c r="H97" s="352" t="s">
        <v>75</v>
      </c>
      <c r="I97" s="348" t="s">
        <v>77</v>
      </c>
      <c r="J97" s="354" t="s">
        <v>78</v>
      </c>
      <c r="K97" s="343" t="s">
        <v>82</v>
      </c>
      <c r="L97" s="345" t="s">
        <v>83</v>
      </c>
      <c r="M97" s="265" t="s">
        <v>86</v>
      </c>
      <c r="N97" s="21"/>
      <c r="O97" s="267" t="s">
        <v>102</v>
      </c>
      <c r="P97" s="23"/>
    </row>
    <row r="98" spans="1:16" ht="17.25" customHeight="1" x14ac:dyDescent="0.25">
      <c r="A98" s="333"/>
      <c r="B98" s="351"/>
      <c r="C98" s="153"/>
      <c r="D98" s="154"/>
      <c r="E98" s="192"/>
      <c r="F98" s="192"/>
      <c r="G98" s="342"/>
      <c r="H98" s="353"/>
      <c r="I98" s="348"/>
      <c r="J98" s="354"/>
      <c r="K98" s="344"/>
      <c r="L98" s="346"/>
      <c r="M98" s="266"/>
      <c r="N98" s="22"/>
      <c r="O98" s="268"/>
      <c r="P98" s="24"/>
    </row>
    <row r="99" spans="1:16" ht="17.25" customHeight="1" x14ac:dyDescent="0.25">
      <c r="A99" s="339" t="s">
        <v>29</v>
      </c>
      <c r="B99" s="351"/>
      <c r="C99" s="152"/>
      <c r="D99" s="154"/>
      <c r="E99" s="192"/>
      <c r="F99" s="192"/>
      <c r="G99" s="342"/>
      <c r="H99" s="109"/>
      <c r="I99" s="348" t="s">
        <v>79</v>
      </c>
      <c r="J99" s="349" t="s">
        <v>80</v>
      </c>
      <c r="K99" s="343" t="s">
        <v>118</v>
      </c>
      <c r="L99" s="346"/>
      <c r="M99" s="265" t="s">
        <v>87</v>
      </c>
      <c r="N99" s="21"/>
      <c r="O99" s="267" t="s">
        <v>119</v>
      </c>
      <c r="P99" s="23"/>
    </row>
    <row r="100" spans="1:16" ht="17.25" customHeight="1" x14ac:dyDescent="0.25">
      <c r="A100" s="339"/>
      <c r="B100" s="351"/>
      <c r="C100" s="154"/>
      <c r="D100" s="154"/>
      <c r="E100" s="192"/>
      <c r="F100" s="192"/>
      <c r="G100" s="342"/>
      <c r="H100" s="109"/>
      <c r="I100" s="348"/>
      <c r="J100" s="349"/>
      <c r="K100" s="350"/>
      <c r="L100" s="347"/>
      <c r="M100" s="266"/>
      <c r="N100" s="22"/>
      <c r="O100" s="268"/>
      <c r="P100" s="24"/>
    </row>
    <row r="101" spans="1:16" ht="17.25" customHeight="1" x14ac:dyDescent="0.25">
      <c r="A101" s="339" t="s">
        <v>31</v>
      </c>
      <c r="B101" s="351"/>
      <c r="C101" s="154"/>
      <c r="D101" s="154"/>
      <c r="E101" s="192"/>
      <c r="F101" s="192"/>
      <c r="G101" s="342"/>
      <c r="H101" s="109"/>
      <c r="I101" s="112" t="s">
        <v>120</v>
      </c>
      <c r="J101" s="349"/>
      <c r="M101" s="265" t="s">
        <v>88</v>
      </c>
      <c r="N101" s="21"/>
    </row>
    <row r="102" spans="1:16" ht="17.25" customHeight="1" x14ac:dyDescent="0.25">
      <c r="A102" s="339"/>
      <c r="B102" s="351"/>
      <c r="C102" s="152"/>
      <c r="D102" s="152"/>
      <c r="E102" s="191"/>
      <c r="F102" s="191"/>
      <c r="G102" s="341" t="s">
        <v>71</v>
      </c>
      <c r="H102" s="109"/>
      <c r="M102" s="266"/>
      <c r="N102" s="22"/>
    </row>
    <row r="103" spans="1:16" ht="17.25" customHeight="1" x14ac:dyDescent="0.25">
      <c r="A103" s="339" t="s">
        <v>109</v>
      </c>
      <c r="B103" s="351"/>
      <c r="C103" s="153"/>
      <c r="D103" s="154"/>
      <c r="E103" s="192"/>
      <c r="F103" s="192"/>
      <c r="G103" s="342"/>
      <c r="H103" s="109"/>
      <c r="M103" s="265" t="s">
        <v>89</v>
      </c>
      <c r="N103" s="21"/>
    </row>
    <row r="104" spans="1:16" ht="17.25" customHeight="1" x14ac:dyDescent="0.25">
      <c r="A104" s="339"/>
      <c r="B104" s="351"/>
      <c r="C104" s="152"/>
      <c r="D104" s="154"/>
      <c r="E104" s="192"/>
      <c r="F104" s="192"/>
      <c r="G104" s="342"/>
      <c r="H104" s="109"/>
      <c r="M104" s="266"/>
      <c r="N104" s="22"/>
    </row>
    <row r="105" spans="1:16" ht="17.25" customHeight="1" x14ac:dyDescent="0.25">
      <c r="A105" s="332" t="s">
        <v>33</v>
      </c>
      <c r="B105" s="351"/>
      <c r="C105" s="153"/>
      <c r="D105" s="154"/>
      <c r="E105" s="192"/>
      <c r="F105" s="192"/>
      <c r="G105" s="342"/>
      <c r="H105" s="109"/>
      <c r="M105" s="265" t="s">
        <v>90</v>
      </c>
      <c r="N105" s="21"/>
    </row>
    <row r="106" spans="1:16" ht="17.25" customHeight="1" x14ac:dyDescent="0.25">
      <c r="A106" s="333"/>
      <c r="B106" s="351"/>
      <c r="C106" s="155"/>
      <c r="D106" s="154"/>
      <c r="E106" s="192"/>
      <c r="F106" s="192"/>
      <c r="G106" s="342"/>
      <c r="H106" s="109"/>
      <c r="M106" s="266"/>
      <c r="N106" s="22"/>
    </row>
    <row r="107" spans="1:16" ht="17.25" customHeight="1" x14ac:dyDescent="0.25">
      <c r="A107" s="339" t="s">
        <v>34</v>
      </c>
      <c r="B107" s="351"/>
      <c r="C107" s="155"/>
      <c r="D107" s="154"/>
      <c r="E107" s="192"/>
      <c r="F107" s="192"/>
      <c r="G107" s="342"/>
      <c r="H107" s="109"/>
      <c r="M107" s="265" t="s">
        <v>91</v>
      </c>
      <c r="N107" s="21"/>
    </row>
    <row r="108" spans="1:16" ht="17.25" customHeight="1" x14ac:dyDescent="0.25">
      <c r="A108" s="339"/>
      <c r="B108" s="351"/>
      <c r="C108" s="156"/>
      <c r="D108" s="156"/>
      <c r="E108" s="193"/>
      <c r="F108" s="193"/>
      <c r="M108" s="266"/>
      <c r="N108" s="22"/>
    </row>
    <row r="109" spans="1:16" ht="17.25" customHeight="1" x14ac:dyDescent="0.25">
      <c r="A109" s="332" t="s">
        <v>36</v>
      </c>
      <c r="B109" s="334" t="s">
        <v>37</v>
      </c>
      <c r="C109" s="156"/>
      <c r="D109" s="156"/>
      <c r="E109" s="193"/>
      <c r="F109" s="193"/>
      <c r="M109" s="265" t="s">
        <v>92</v>
      </c>
      <c r="N109" s="21"/>
    </row>
    <row r="110" spans="1:16" ht="17.25" customHeight="1" x14ac:dyDescent="0.25">
      <c r="A110" s="333"/>
      <c r="B110" s="335"/>
      <c r="C110" s="156"/>
      <c r="D110" s="156"/>
      <c r="E110" s="193"/>
      <c r="F110" s="193"/>
      <c r="M110" s="266"/>
      <c r="N110" s="22"/>
    </row>
    <row r="111" spans="1:16" ht="17.25" customHeight="1" x14ac:dyDescent="0.25">
      <c r="A111" s="332" t="s">
        <v>110</v>
      </c>
      <c r="B111" s="335"/>
      <c r="C111" s="156"/>
      <c r="D111" s="156"/>
      <c r="E111" s="193"/>
      <c r="F111" s="193"/>
      <c r="M111" s="265" t="s">
        <v>93</v>
      </c>
      <c r="N111" s="21"/>
    </row>
    <row r="112" spans="1:16" ht="17.25" customHeight="1" x14ac:dyDescent="0.25">
      <c r="A112" s="333"/>
      <c r="B112" s="335"/>
      <c r="C112" s="156"/>
      <c r="D112" s="156"/>
      <c r="E112" s="193"/>
      <c r="F112" s="193"/>
      <c r="M112" s="266"/>
      <c r="N112" s="22"/>
    </row>
    <row r="113" spans="1:14" ht="17.25" customHeight="1" x14ac:dyDescent="0.25">
      <c r="A113" s="332" t="s">
        <v>39</v>
      </c>
      <c r="B113" s="335"/>
      <c r="C113" s="156"/>
      <c r="D113" s="156"/>
      <c r="E113" s="193"/>
      <c r="F113" s="193"/>
      <c r="M113" s="265" t="s">
        <v>94</v>
      </c>
      <c r="N113" s="21"/>
    </row>
    <row r="114" spans="1:14" ht="17.25" customHeight="1" x14ac:dyDescent="0.25">
      <c r="A114" s="333"/>
      <c r="B114" s="335"/>
      <c r="C114" s="156"/>
      <c r="D114" s="156"/>
      <c r="E114" s="193"/>
      <c r="F114" s="193"/>
      <c r="M114" s="266"/>
      <c r="N114" s="22"/>
    </row>
    <row r="115" spans="1:14" ht="17.25" customHeight="1" x14ac:dyDescent="0.25">
      <c r="A115" s="332" t="s">
        <v>111</v>
      </c>
      <c r="B115" s="335"/>
      <c r="C115" s="156"/>
      <c r="D115" s="156"/>
      <c r="E115" s="193"/>
      <c r="F115" s="193"/>
      <c r="M115" s="265" t="s">
        <v>95</v>
      </c>
      <c r="N115" s="21"/>
    </row>
    <row r="116" spans="1:14" ht="17.25" customHeight="1" x14ac:dyDescent="0.25">
      <c r="A116" s="333"/>
      <c r="B116" s="335"/>
      <c r="C116" s="156"/>
      <c r="D116" s="156"/>
      <c r="E116" s="193"/>
      <c r="F116" s="193"/>
      <c r="M116" s="266"/>
      <c r="N116" s="22"/>
    </row>
    <row r="117" spans="1:14" ht="17.25" customHeight="1" x14ac:dyDescent="0.25">
      <c r="A117" s="332" t="s">
        <v>41</v>
      </c>
      <c r="B117" s="335"/>
      <c r="C117" s="156"/>
      <c r="D117" s="156"/>
      <c r="E117" s="193"/>
      <c r="F117" s="193"/>
      <c r="M117" s="265" t="s">
        <v>96</v>
      </c>
      <c r="N117" s="21"/>
    </row>
    <row r="118" spans="1:14" ht="17.25" customHeight="1" x14ac:dyDescent="0.25">
      <c r="A118" s="333"/>
      <c r="B118" s="335"/>
      <c r="C118" s="156"/>
      <c r="D118" s="156"/>
      <c r="E118" s="193"/>
      <c r="F118" s="193"/>
      <c r="M118" s="266"/>
      <c r="N118" s="22"/>
    </row>
    <row r="119" spans="1:14" ht="17.25" customHeight="1" x14ac:dyDescent="0.25">
      <c r="A119" s="332" t="s">
        <v>42</v>
      </c>
      <c r="B119" s="335"/>
      <c r="C119" s="156"/>
      <c r="D119" s="156"/>
      <c r="E119" s="193"/>
      <c r="F119" s="193"/>
      <c r="M119" s="265" t="s">
        <v>97</v>
      </c>
      <c r="N119" s="21"/>
    </row>
    <row r="120" spans="1:14" ht="17.25" customHeight="1" x14ac:dyDescent="0.25">
      <c r="A120" s="333"/>
      <c r="B120" s="335"/>
      <c r="C120" s="156"/>
      <c r="D120" s="156"/>
      <c r="E120" s="193"/>
      <c r="F120" s="193"/>
      <c r="M120" s="266"/>
      <c r="N120" s="22"/>
    </row>
    <row r="121" spans="1:14" ht="17.25" customHeight="1" x14ac:dyDescent="0.25">
      <c r="A121" s="332" t="s">
        <v>112</v>
      </c>
      <c r="B121" s="335"/>
      <c r="C121" s="156"/>
      <c r="D121" s="156"/>
      <c r="E121" s="193"/>
      <c r="F121" s="193"/>
      <c r="M121" s="265" t="s">
        <v>100</v>
      </c>
      <c r="N121" s="21"/>
    </row>
    <row r="122" spans="1:14" ht="17.25" customHeight="1" x14ac:dyDescent="0.25">
      <c r="A122" s="333"/>
      <c r="B122" s="335"/>
      <c r="C122" s="156"/>
      <c r="D122" s="156"/>
      <c r="E122" s="193"/>
      <c r="F122" s="193"/>
      <c r="M122" s="266"/>
      <c r="N122" s="22"/>
    </row>
    <row r="123" spans="1:14" ht="17.25" customHeight="1" x14ac:dyDescent="0.25">
      <c r="A123" s="332" t="s">
        <v>44</v>
      </c>
      <c r="B123" s="335"/>
      <c r="C123" s="156"/>
      <c r="D123" s="156"/>
      <c r="E123" s="193"/>
      <c r="F123" s="193"/>
    </row>
    <row r="124" spans="1:14" ht="17.25" customHeight="1" x14ac:dyDescent="0.25">
      <c r="A124" s="333"/>
      <c r="B124" s="335"/>
      <c r="C124" s="156"/>
      <c r="D124" s="156"/>
      <c r="E124" s="193"/>
      <c r="F124" s="193"/>
    </row>
    <row r="125" spans="1:14" ht="17.25" customHeight="1" x14ac:dyDescent="0.25">
      <c r="A125" s="332" t="s">
        <v>45</v>
      </c>
      <c r="B125" s="335"/>
      <c r="C125" s="156"/>
      <c r="D125" s="156"/>
      <c r="E125" s="193"/>
      <c r="F125" s="193"/>
    </row>
    <row r="126" spans="1:14" ht="17.25" customHeight="1" x14ac:dyDescent="0.25">
      <c r="A126" s="333"/>
      <c r="B126" s="335"/>
      <c r="C126" s="156"/>
      <c r="D126" s="156"/>
      <c r="E126" s="193"/>
      <c r="F126" s="193"/>
    </row>
    <row r="127" spans="1:14" ht="17.25" customHeight="1" x14ac:dyDescent="0.25">
      <c r="A127" s="332" t="s">
        <v>46</v>
      </c>
      <c r="B127" s="335"/>
      <c r="C127" s="156"/>
      <c r="D127" s="156"/>
      <c r="E127" s="193"/>
      <c r="F127" s="193"/>
    </row>
    <row r="128" spans="1:14" ht="17.25" customHeight="1" x14ac:dyDescent="0.25">
      <c r="A128" s="333"/>
      <c r="B128" s="335"/>
      <c r="C128" s="156"/>
      <c r="D128" s="156"/>
      <c r="E128" s="193"/>
      <c r="F128" s="193"/>
    </row>
    <row r="129" spans="1:6" ht="17.25" customHeight="1" x14ac:dyDescent="0.25">
      <c r="A129" s="332" t="s">
        <v>47</v>
      </c>
      <c r="B129" s="335"/>
      <c r="C129" s="156"/>
      <c r="D129" s="156"/>
      <c r="E129" s="193"/>
      <c r="F129" s="193"/>
    </row>
    <row r="130" spans="1:6" ht="17.25" customHeight="1" x14ac:dyDescent="0.25">
      <c r="A130" s="333"/>
      <c r="B130" s="335"/>
      <c r="C130" s="156"/>
      <c r="D130" s="156"/>
      <c r="E130" s="193"/>
      <c r="F130" s="193"/>
    </row>
    <row r="131" spans="1:6" ht="17.25" customHeight="1" x14ac:dyDescent="0.25">
      <c r="A131" s="332" t="s">
        <v>48</v>
      </c>
      <c r="B131" s="335"/>
      <c r="C131" s="156"/>
      <c r="D131" s="156"/>
      <c r="E131" s="193"/>
      <c r="F131" s="193"/>
    </row>
    <row r="132" spans="1:6" ht="17.25" customHeight="1" x14ac:dyDescent="0.25">
      <c r="A132" s="333"/>
      <c r="B132" s="335"/>
      <c r="C132" s="156"/>
      <c r="D132" s="156"/>
      <c r="E132" s="193"/>
      <c r="F132" s="193"/>
    </row>
    <row r="133" spans="1:6" ht="17.25" customHeight="1" x14ac:dyDescent="0.25">
      <c r="A133" s="332" t="s">
        <v>49</v>
      </c>
      <c r="B133" s="335"/>
      <c r="C133" s="156"/>
      <c r="D133" s="156"/>
      <c r="E133" s="193"/>
      <c r="F133" s="193"/>
    </row>
    <row r="134" spans="1:6" ht="17.25" customHeight="1" x14ac:dyDescent="0.25">
      <c r="A134" s="333"/>
      <c r="B134" s="335"/>
      <c r="C134" s="156"/>
      <c r="D134" s="156"/>
      <c r="E134" s="193"/>
      <c r="F134" s="193"/>
    </row>
    <row r="135" spans="1:6" ht="17.25" customHeight="1" x14ac:dyDescent="0.25">
      <c r="A135" s="332" t="s">
        <v>114</v>
      </c>
      <c r="B135" s="335"/>
      <c r="C135" s="156"/>
      <c r="D135" s="156"/>
      <c r="E135" s="193"/>
      <c r="F135" s="193"/>
    </row>
    <row r="136" spans="1:6" ht="17.25" customHeight="1" x14ac:dyDescent="0.25">
      <c r="A136" s="333"/>
      <c r="B136" s="335"/>
      <c r="C136" s="156"/>
      <c r="D136" s="156"/>
      <c r="E136" s="193"/>
      <c r="F136" s="193"/>
    </row>
    <row r="137" spans="1:6" ht="17.25" customHeight="1" x14ac:dyDescent="0.25">
      <c r="A137" s="107" t="s">
        <v>115</v>
      </c>
      <c r="B137" s="335"/>
      <c r="C137" s="156"/>
      <c r="D137" s="156"/>
      <c r="E137" s="193"/>
      <c r="F137" s="193"/>
    </row>
    <row r="138" spans="1:6" ht="17.25" customHeight="1" x14ac:dyDescent="0.25">
      <c r="A138" s="107"/>
      <c r="B138" s="336"/>
      <c r="C138" s="156"/>
      <c r="D138" s="156"/>
      <c r="E138" s="193"/>
      <c r="F138" s="193"/>
    </row>
    <row r="139" spans="1:6" ht="17.25" customHeight="1" x14ac:dyDescent="0.25">
      <c r="A139" s="332" t="s">
        <v>51</v>
      </c>
      <c r="B139" s="334" t="s">
        <v>52</v>
      </c>
      <c r="C139" s="156"/>
      <c r="D139" s="156"/>
      <c r="E139" s="193"/>
      <c r="F139" s="193"/>
    </row>
    <row r="140" spans="1:6" ht="17.25" customHeight="1" x14ac:dyDescent="0.25">
      <c r="A140" s="333"/>
      <c r="B140" s="335"/>
      <c r="C140" s="156"/>
      <c r="D140" s="156"/>
      <c r="E140" s="193"/>
      <c r="F140" s="193"/>
    </row>
    <row r="141" spans="1:6" ht="17.25" customHeight="1" x14ac:dyDescent="0.25">
      <c r="A141" s="332" t="s">
        <v>53</v>
      </c>
      <c r="B141" s="335"/>
      <c r="C141" s="156"/>
      <c r="D141" s="156"/>
      <c r="E141" s="193"/>
      <c r="F141" s="193"/>
    </row>
    <row r="142" spans="1:6" ht="17.25" customHeight="1" x14ac:dyDescent="0.25">
      <c r="A142" s="333"/>
      <c r="B142" s="335"/>
      <c r="C142" s="156"/>
      <c r="D142" s="156"/>
      <c r="E142" s="193"/>
      <c r="F142" s="193"/>
    </row>
    <row r="143" spans="1:6" ht="17.25" customHeight="1" x14ac:dyDescent="0.25">
      <c r="A143" s="332" t="s">
        <v>54</v>
      </c>
      <c r="B143" s="335"/>
      <c r="C143" s="156"/>
      <c r="D143" s="156"/>
      <c r="E143" s="193"/>
      <c r="F143" s="193"/>
    </row>
    <row r="144" spans="1:6" ht="17.25" customHeight="1" x14ac:dyDescent="0.25">
      <c r="A144" s="333"/>
      <c r="B144" s="335"/>
      <c r="C144" s="156"/>
      <c r="D144" s="156"/>
      <c r="E144" s="193"/>
      <c r="F144" s="193"/>
    </row>
    <row r="145" spans="1:6" ht="17.25" customHeight="1" x14ac:dyDescent="0.25">
      <c r="A145" s="337" t="s">
        <v>56</v>
      </c>
      <c r="B145" s="335"/>
      <c r="C145" s="156"/>
      <c r="D145" s="156"/>
      <c r="E145" s="193"/>
      <c r="F145" s="193"/>
    </row>
    <row r="146" spans="1:6" ht="17.25" customHeight="1" x14ac:dyDescent="0.25">
      <c r="A146" s="338"/>
      <c r="B146" s="335"/>
      <c r="C146" s="156"/>
      <c r="D146" s="156"/>
      <c r="E146" s="193"/>
      <c r="F146" s="193"/>
    </row>
    <row r="147" spans="1:6" ht="17.25" customHeight="1" x14ac:dyDescent="0.25">
      <c r="A147" s="332" t="s">
        <v>57</v>
      </c>
      <c r="B147" s="335"/>
      <c r="C147" s="156"/>
      <c r="D147" s="156"/>
      <c r="E147" s="193"/>
      <c r="F147" s="193"/>
    </row>
    <row r="148" spans="1:6" ht="17.25" customHeight="1" x14ac:dyDescent="0.25">
      <c r="A148" s="333"/>
      <c r="B148" s="335"/>
      <c r="C148" s="156"/>
      <c r="D148" s="156"/>
      <c r="E148" s="193"/>
      <c r="F148" s="193"/>
    </row>
    <row r="149" spans="1:6" ht="17.25" customHeight="1" x14ac:dyDescent="0.25">
      <c r="A149" s="339" t="s">
        <v>116</v>
      </c>
      <c r="B149" s="335"/>
      <c r="C149" s="156"/>
      <c r="D149" s="156"/>
      <c r="E149" s="193"/>
      <c r="F149" s="193"/>
    </row>
    <row r="150" spans="1:6" ht="17.25" customHeight="1" x14ac:dyDescent="0.25">
      <c r="A150" s="339"/>
      <c r="B150" s="335"/>
      <c r="C150" s="156"/>
      <c r="D150" s="156"/>
      <c r="E150" s="193"/>
      <c r="F150" s="193"/>
    </row>
    <row r="151" spans="1:6" ht="17.25" customHeight="1" x14ac:dyDescent="0.25">
      <c r="A151" s="340" t="s">
        <v>60</v>
      </c>
      <c r="B151" s="335"/>
      <c r="C151" s="156"/>
      <c r="D151" s="156"/>
      <c r="E151" s="193"/>
      <c r="F151" s="193"/>
    </row>
    <row r="152" spans="1:6" ht="17.25" customHeight="1" x14ac:dyDescent="0.25">
      <c r="A152" s="333"/>
      <c r="B152" s="335"/>
      <c r="C152" s="156"/>
      <c r="D152" s="156"/>
      <c r="E152" s="193"/>
      <c r="F152" s="193"/>
    </row>
    <row r="153" spans="1:6" ht="17.25" customHeight="1" x14ac:dyDescent="0.25">
      <c r="A153" s="332" t="s">
        <v>61</v>
      </c>
      <c r="B153" s="335"/>
      <c r="C153" s="156"/>
      <c r="D153" s="156"/>
      <c r="E153" s="193"/>
      <c r="F153" s="193"/>
    </row>
    <row r="154" spans="1:6" ht="17.25" customHeight="1" x14ac:dyDescent="0.25">
      <c r="A154" s="333"/>
      <c r="B154" s="336"/>
      <c r="C154" s="156"/>
      <c r="D154" s="156"/>
      <c r="E154" s="193"/>
      <c r="F154" s="193"/>
    </row>
  </sheetData>
  <autoFilter ref="A2:T2" xr:uid="{687CAB97-2EA2-4B63-86CA-1CDBC2F74A1F}"/>
  <mergeCells count="68">
    <mergeCell ref="A64:A65"/>
    <mergeCell ref="A1:R1"/>
    <mergeCell ref="A3:A49"/>
    <mergeCell ref="B13:C13"/>
    <mergeCell ref="B27:C27"/>
    <mergeCell ref="A50:A56"/>
    <mergeCell ref="B50:C50"/>
    <mergeCell ref="A57:A60"/>
    <mergeCell ref="A61:A63"/>
    <mergeCell ref="C61:C63"/>
    <mergeCell ref="E61:E63"/>
    <mergeCell ref="F61:F63"/>
    <mergeCell ref="K97:K98"/>
    <mergeCell ref="L97:L100"/>
    <mergeCell ref="M97:M98"/>
    <mergeCell ref="O97:O98"/>
    <mergeCell ref="A99:A100"/>
    <mergeCell ref="I99:I100"/>
    <mergeCell ref="J99:J101"/>
    <mergeCell ref="K99:K100"/>
    <mergeCell ref="M99:M100"/>
    <mergeCell ref="O99:O100"/>
    <mergeCell ref="A97:A98"/>
    <mergeCell ref="B97:B108"/>
    <mergeCell ref="G97:G101"/>
    <mergeCell ref="H97:H98"/>
    <mergeCell ref="I97:I98"/>
    <mergeCell ref="J97:J98"/>
    <mergeCell ref="M101:M102"/>
    <mergeCell ref="G102:G107"/>
    <mergeCell ref="A103:A104"/>
    <mergeCell ref="M103:M104"/>
    <mergeCell ref="A105:A106"/>
    <mergeCell ref="M105:M106"/>
    <mergeCell ref="A107:A108"/>
    <mergeCell ref="M107:M108"/>
    <mergeCell ref="A101:A102"/>
    <mergeCell ref="A109:A110"/>
    <mergeCell ref="B109:B138"/>
    <mergeCell ref="M109:M110"/>
    <mergeCell ref="A111:A112"/>
    <mergeCell ref="M111:M112"/>
    <mergeCell ref="A113:A114"/>
    <mergeCell ref="M113:M114"/>
    <mergeCell ref="A115:A116"/>
    <mergeCell ref="M115:M116"/>
    <mergeCell ref="A117:A118"/>
    <mergeCell ref="A135:A136"/>
    <mergeCell ref="M117:M118"/>
    <mergeCell ref="A119:A120"/>
    <mergeCell ref="M119:M120"/>
    <mergeCell ref="A121:A122"/>
    <mergeCell ref="M121:M122"/>
    <mergeCell ref="A123:A124"/>
    <mergeCell ref="A125:A126"/>
    <mergeCell ref="A127:A128"/>
    <mergeCell ref="A129:A130"/>
    <mergeCell ref="A131:A132"/>
    <mergeCell ref="A133:A134"/>
    <mergeCell ref="A139:A140"/>
    <mergeCell ref="B139:B154"/>
    <mergeCell ref="A141:A142"/>
    <mergeCell ref="A143:A144"/>
    <mergeCell ref="A145:A146"/>
    <mergeCell ref="A147:A148"/>
    <mergeCell ref="A149:A150"/>
    <mergeCell ref="A151:A152"/>
    <mergeCell ref="A153:A15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6A94-ECEE-454E-978B-994CBE9CCCEC}">
  <dimension ref="A1:AG160"/>
  <sheetViews>
    <sheetView tabSelected="1" zoomScale="66" zoomScaleNormal="66" workbookViewId="0">
      <pane xSplit="1" ySplit="5" topLeftCell="B6" activePane="bottomRight" state="frozen"/>
      <selection pane="topRight" activeCell="B1" sqref="B1"/>
      <selection pane="bottomLeft" activeCell="A6" sqref="A6"/>
      <selection pane="bottomRight" activeCell="Z8" sqref="Z8"/>
    </sheetView>
  </sheetViews>
  <sheetFormatPr baseColWidth="10" defaultColWidth="9.140625" defaultRowHeight="12.75" customHeight="1" x14ac:dyDescent="0.2"/>
  <cols>
    <col min="1" max="1" width="4.28515625" style="68" customWidth="1"/>
    <col min="2" max="2" width="59.85546875" style="68" customWidth="1"/>
    <col min="3" max="3" width="14.42578125" style="68" customWidth="1"/>
    <col min="4" max="4" width="16.28515625" style="68" customWidth="1"/>
    <col min="5" max="5" width="8" style="68" customWidth="1"/>
    <col min="6" max="6" width="5.42578125" style="68" customWidth="1"/>
    <col min="7" max="7" width="8" style="68" customWidth="1"/>
    <col min="8" max="8" width="7.5703125" style="68" customWidth="1"/>
    <col min="9" max="9" width="8" style="68" customWidth="1"/>
    <col min="10" max="10" width="9.140625" style="68" customWidth="1"/>
    <col min="11" max="11" width="8" style="68" customWidth="1"/>
    <col min="12" max="12" width="7.140625" style="68" bestFit="1" customWidth="1"/>
    <col min="13" max="14" width="8.140625" style="68" customWidth="1"/>
    <col min="15" max="15" width="15.85546875" style="68" customWidth="1"/>
    <col min="16" max="16" width="21.140625" style="68" customWidth="1"/>
    <col min="17" max="17" width="25.42578125" style="69" customWidth="1"/>
    <col min="18" max="18" width="25" style="69" customWidth="1"/>
    <col min="19" max="19" width="28.140625" style="69" customWidth="1"/>
    <col min="20" max="20" width="31.85546875" style="69" customWidth="1"/>
    <col min="21" max="33" width="11.42578125" style="68" customWidth="1"/>
    <col min="34" max="233" width="9.140625" style="68"/>
    <col min="234" max="234" width="2.42578125" style="68" customWidth="1"/>
    <col min="235" max="235" width="40.28515625" style="68" customWidth="1"/>
    <col min="236" max="236" width="7.5703125" style="68" customWidth="1"/>
    <col min="237" max="237" width="4.28515625" style="68" customWidth="1"/>
    <col min="238" max="238" width="3" style="68" customWidth="1"/>
    <col min="239" max="239" width="5.140625" style="68" customWidth="1"/>
    <col min="240" max="240" width="1.140625" style="68" customWidth="1"/>
    <col min="241" max="241" width="3.42578125" style="68" customWidth="1"/>
    <col min="242" max="242" width="3" style="68" customWidth="1"/>
    <col min="243" max="243" width="4" style="68" customWidth="1"/>
    <col min="244" max="244" width="3.140625" style="68" customWidth="1"/>
    <col min="245" max="245" width="6.140625" style="68" customWidth="1"/>
    <col min="246" max="246" width="4.28515625" style="68" customWidth="1"/>
    <col min="247" max="247" width="1.7109375" style="68" customWidth="1"/>
    <col min="248" max="248" width="3.42578125" style="68" customWidth="1"/>
    <col min="249" max="249" width="2.7109375" style="68" customWidth="1"/>
    <col min="250" max="250" width="3.42578125" style="68" customWidth="1"/>
    <col min="251" max="251" width="3.140625" style="68" customWidth="1"/>
    <col min="252" max="252" width="5" style="68" customWidth="1"/>
    <col min="253" max="253" width="1.7109375" style="68" customWidth="1"/>
    <col min="254" max="254" width="4.85546875" style="68" customWidth="1"/>
    <col min="255" max="255" width="1.28515625" style="68" customWidth="1"/>
    <col min="256" max="256" width="5.28515625" style="68" customWidth="1"/>
    <col min="257" max="257" width="0.85546875" style="68" customWidth="1"/>
    <col min="258" max="258" width="3" style="68" customWidth="1"/>
    <col min="259" max="259" width="3.42578125" style="68" customWidth="1"/>
    <col min="260" max="260" width="10.85546875" style="68" customWidth="1"/>
    <col min="261" max="261" width="14" style="68" customWidth="1"/>
    <col min="262" max="262" width="17.140625" style="68" customWidth="1"/>
    <col min="263" max="263" width="15.5703125" style="68" customWidth="1"/>
    <col min="264" max="264" width="13.28515625" style="68" customWidth="1"/>
    <col min="265" max="265" width="12.28515625" style="68" customWidth="1"/>
    <col min="266" max="266" width="13.42578125" style="68" customWidth="1"/>
    <col min="267" max="267" width="51.140625" style="68" customWidth="1"/>
    <col min="268" max="268" width="59" style="68" customWidth="1"/>
    <col min="269" max="269" width="60.85546875" style="68" customWidth="1"/>
    <col min="270" max="270" width="42.42578125" style="68" customWidth="1"/>
    <col min="271" max="271" width="15.42578125" style="68" customWidth="1"/>
    <col min="272" max="272" width="19" style="68" customWidth="1"/>
    <col min="273" max="489" width="9.140625" style="68"/>
    <col min="490" max="490" width="2.42578125" style="68" customWidth="1"/>
    <col min="491" max="491" width="40.28515625" style="68" customWidth="1"/>
    <col min="492" max="492" width="7.5703125" style="68" customWidth="1"/>
    <col min="493" max="493" width="4.28515625" style="68" customWidth="1"/>
    <col min="494" max="494" width="3" style="68" customWidth="1"/>
    <col min="495" max="495" width="5.140625" style="68" customWidth="1"/>
    <col min="496" max="496" width="1.140625" style="68" customWidth="1"/>
    <col min="497" max="497" width="3.42578125" style="68" customWidth="1"/>
    <col min="498" max="498" width="3" style="68" customWidth="1"/>
    <col min="499" max="499" width="4" style="68" customWidth="1"/>
    <col min="500" max="500" width="3.140625" style="68" customWidth="1"/>
    <col min="501" max="501" width="6.140625" style="68" customWidth="1"/>
    <col min="502" max="502" width="4.28515625" style="68" customWidth="1"/>
    <col min="503" max="503" width="1.7109375" style="68" customWidth="1"/>
    <col min="504" max="504" width="3.42578125" style="68" customWidth="1"/>
    <col min="505" max="505" width="2.7109375" style="68" customWidth="1"/>
    <col min="506" max="506" width="3.42578125" style="68" customWidth="1"/>
    <col min="507" max="507" width="3.140625" style="68" customWidth="1"/>
    <col min="508" max="508" width="5" style="68" customWidth="1"/>
    <col min="509" max="509" width="1.7109375" style="68" customWidth="1"/>
    <col min="510" max="510" width="4.85546875" style="68" customWidth="1"/>
    <col min="511" max="511" width="1.28515625" style="68" customWidth="1"/>
    <col min="512" max="512" width="5.28515625" style="68" customWidth="1"/>
    <col min="513" max="513" width="0.85546875" style="68" customWidth="1"/>
    <col min="514" max="514" width="3" style="68" customWidth="1"/>
    <col min="515" max="515" width="3.42578125" style="68" customWidth="1"/>
    <col min="516" max="516" width="10.85546875" style="68" customWidth="1"/>
    <col min="517" max="517" width="14" style="68" customWidth="1"/>
    <col min="518" max="518" width="17.140625" style="68" customWidth="1"/>
    <col min="519" max="519" width="15.5703125" style="68" customWidth="1"/>
    <col min="520" max="520" width="13.28515625" style="68" customWidth="1"/>
    <col min="521" max="521" width="12.28515625" style="68" customWidth="1"/>
    <col min="522" max="522" width="13.42578125" style="68" customWidth="1"/>
    <col min="523" max="523" width="51.140625" style="68" customWidth="1"/>
    <col min="524" max="524" width="59" style="68" customWidth="1"/>
    <col min="525" max="525" width="60.85546875" style="68" customWidth="1"/>
    <col min="526" max="526" width="42.42578125" style="68" customWidth="1"/>
    <col min="527" max="527" width="15.42578125" style="68" customWidth="1"/>
    <col min="528" max="528" width="19" style="68" customWidth="1"/>
    <col min="529" max="745" width="9.140625" style="68"/>
    <col min="746" max="746" width="2.42578125" style="68" customWidth="1"/>
    <col min="747" max="747" width="40.28515625" style="68" customWidth="1"/>
    <col min="748" max="748" width="7.5703125" style="68" customWidth="1"/>
    <col min="749" max="749" width="4.28515625" style="68" customWidth="1"/>
    <col min="750" max="750" width="3" style="68" customWidth="1"/>
    <col min="751" max="751" width="5.140625" style="68" customWidth="1"/>
    <col min="752" max="752" width="1.140625" style="68" customWidth="1"/>
    <col min="753" max="753" width="3.42578125" style="68" customWidth="1"/>
    <col min="754" max="754" width="3" style="68" customWidth="1"/>
    <col min="755" max="755" width="4" style="68" customWidth="1"/>
    <col min="756" max="756" width="3.140625" style="68" customWidth="1"/>
    <col min="757" max="757" width="6.140625" style="68" customWidth="1"/>
    <col min="758" max="758" width="4.28515625" style="68" customWidth="1"/>
    <col min="759" max="759" width="1.7109375" style="68" customWidth="1"/>
    <col min="760" max="760" width="3.42578125" style="68" customWidth="1"/>
    <col min="761" max="761" width="2.7109375" style="68" customWidth="1"/>
    <col min="762" max="762" width="3.42578125" style="68" customWidth="1"/>
    <col min="763" max="763" width="3.140625" style="68" customWidth="1"/>
    <col min="764" max="764" width="5" style="68" customWidth="1"/>
    <col min="765" max="765" width="1.7109375" style="68" customWidth="1"/>
    <col min="766" max="766" width="4.85546875" style="68" customWidth="1"/>
    <col min="767" max="767" width="1.28515625" style="68" customWidth="1"/>
    <col min="768" max="768" width="5.28515625" style="68" customWidth="1"/>
    <col min="769" max="769" width="0.85546875" style="68" customWidth="1"/>
    <col min="770" max="770" width="3" style="68" customWidth="1"/>
    <col min="771" max="771" width="3.42578125" style="68" customWidth="1"/>
    <col min="772" max="772" width="10.85546875" style="68" customWidth="1"/>
    <col min="773" max="773" width="14" style="68" customWidth="1"/>
    <col min="774" max="774" width="17.140625" style="68" customWidth="1"/>
    <col min="775" max="775" width="15.5703125" style="68" customWidth="1"/>
    <col min="776" max="776" width="13.28515625" style="68" customWidth="1"/>
    <col min="777" max="777" width="12.28515625" style="68" customWidth="1"/>
    <col min="778" max="778" width="13.42578125" style="68" customWidth="1"/>
    <col min="779" max="779" width="51.140625" style="68" customWidth="1"/>
    <col min="780" max="780" width="59" style="68" customWidth="1"/>
    <col min="781" max="781" width="60.85546875" style="68" customWidth="1"/>
    <col min="782" max="782" width="42.42578125" style="68" customWidth="1"/>
    <col min="783" max="783" width="15.42578125" style="68" customWidth="1"/>
    <col min="784" max="784" width="19" style="68" customWidth="1"/>
    <col min="785" max="1001" width="9.140625" style="68"/>
    <col min="1002" max="1002" width="2.42578125" style="68" customWidth="1"/>
    <col min="1003" max="1003" width="40.28515625" style="68" customWidth="1"/>
    <col min="1004" max="1004" width="7.5703125" style="68" customWidth="1"/>
    <col min="1005" max="1005" width="4.28515625" style="68" customWidth="1"/>
    <col min="1006" max="1006" width="3" style="68" customWidth="1"/>
    <col min="1007" max="1007" width="5.140625" style="68" customWidth="1"/>
    <col min="1008" max="1008" width="1.140625" style="68" customWidth="1"/>
    <col min="1009" max="1009" width="3.42578125" style="68" customWidth="1"/>
    <col min="1010" max="1010" width="3" style="68" customWidth="1"/>
    <col min="1011" max="1011" width="4" style="68" customWidth="1"/>
    <col min="1012" max="1012" width="3.140625" style="68" customWidth="1"/>
    <col min="1013" max="1013" width="6.140625" style="68" customWidth="1"/>
    <col min="1014" max="1014" width="4.28515625" style="68" customWidth="1"/>
    <col min="1015" max="1015" width="1.7109375" style="68" customWidth="1"/>
    <col min="1016" max="1016" width="3.42578125" style="68" customWidth="1"/>
    <col min="1017" max="1017" width="2.7109375" style="68" customWidth="1"/>
    <col min="1018" max="1018" width="3.42578125" style="68" customWidth="1"/>
    <col min="1019" max="1019" width="3.140625" style="68" customWidth="1"/>
    <col min="1020" max="1020" width="5" style="68" customWidth="1"/>
    <col min="1021" max="1021" width="1.7109375" style="68" customWidth="1"/>
    <col min="1022" max="1022" width="4.85546875" style="68" customWidth="1"/>
    <col min="1023" max="1023" width="1.28515625" style="68" customWidth="1"/>
    <col min="1024" max="1024" width="5.28515625" style="68" customWidth="1"/>
    <col min="1025" max="1025" width="0.85546875" style="68" customWidth="1"/>
    <col min="1026" max="1026" width="3" style="68" customWidth="1"/>
    <col min="1027" max="1027" width="3.42578125" style="68" customWidth="1"/>
    <col min="1028" max="1028" width="10.85546875" style="68" customWidth="1"/>
    <col min="1029" max="1029" width="14" style="68" customWidth="1"/>
    <col min="1030" max="1030" width="17.140625" style="68" customWidth="1"/>
    <col min="1031" max="1031" width="15.5703125" style="68" customWidth="1"/>
    <col min="1032" max="1032" width="13.28515625" style="68" customWidth="1"/>
    <col min="1033" max="1033" width="12.28515625" style="68" customWidth="1"/>
    <col min="1034" max="1034" width="13.42578125" style="68" customWidth="1"/>
    <col min="1035" max="1035" width="51.140625" style="68" customWidth="1"/>
    <col min="1036" max="1036" width="59" style="68" customWidth="1"/>
    <col min="1037" max="1037" width="60.85546875" style="68" customWidth="1"/>
    <col min="1038" max="1038" width="42.42578125" style="68" customWidth="1"/>
    <col min="1039" max="1039" width="15.42578125" style="68" customWidth="1"/>
    <col min="1040" max="1040" width="19" style="68" customWidth="1"/>
    <col min="1041" max="1257" width="9.140625" style="68"/>
    <col min="1258" max="1258" width="2.42578125" style="68" customWidth="1"/>
    <col min="1259" max="1259" width="40.28515625" style="68" customWidth="1"/>
    <col min="1260" max="1260" width="7.5703125" style="68" customWidth="1"/>
    <col min="1261" max="1261" width="4.28515625" style="68" customWidth="1"/>
    <col min="1262" max="1262" width="3" style="68" customWidth="1"/>
    <col min="1263" max="1263" width="5.140625" style="68" customWidth="1"/>
    <col min="1264" max="1264" width="1.140625" style="68" customWidth="1"/>
    <col min="1265" max="1265" width="3.42578125" style="68" customWidth="1"/>
    <col min="1266" max="1266" width="3" style="68" customWidth="1"/>
    <col min="1267" max="1267" width="4" style="68" customWidth="1"/>
    <col min="1268" max="1268" width="3.140625" style="68" customWidth="1"/>
    <col min="1269" max="1269" width="6.140625" style="68" customWidth="1"/>
    <col min="1270" max="1270" width="4.28515625" style="68" customWidth="1"/>
    <col min="1271" max="1271" width="1.7109375" style="68" customWidth="1"/>
    <col min="1272" max="1272" width="3.42578125" style="68" customWidth="1"/>
    <col min="1273" max="1273" width="2.7109375" style="68" customWidth="1"/>
    <col min="1274" max="1274" width="3.42578125" style="68" customWidth="1"/>
    <col min="1275" max="1275" width="3.140625" style="68" customWidth="1"/>
    <col min="1276" max="1276" width="5" style="68" customWidth="1"/>
    <col min="1277" max="1277" width="1.7109375" style="68" customWidth="1"/>
    <col min="1278" max="1278" width="4.85546875" style="68" customWidth="1"/>
    <col min="1279" max="1279" width="1.28515625" style="68" customWidth="1"/>
    <col min="1280" max="1280" width="5.28515625" style="68" customWidth="1"/>
    <col min="1281" max="1281" width="0.85546875" style="68" customWidth="1"/>
    <col min="1282" max="1282" width="3" style="68" customWidth="1"/>
    <col min="1283" max="1283" width="3.42578125" style="68" customWidth="1"/>
    <col min="1284" max="1284" width="10.85546875" style="68" customWidth="1"/>
    <col min="1285" max="1285" width="14" style="68" customWidth="1"/>
    <col min="1286" max="1286" width="17.140625" style="68" customWidth="1"/>
    <col min="1287" max="1287" width="15.5703125" style="68" customWidth="1"/>
    <col min="1288" max="1288" width="13.28515625" style="68" customWidth="1"/>
    <col min="1289" max="1289" width="12.28515625" style="68" customWidth="1"/>
    <col min="1290" max="1290" width="13.42578125" style="68" customWidth="1"/>
    <col min="1291" max="1291" width="51.140625" style="68" customWidth="1"/>
    <col min="1292" max="1292" width="59" style="68" customWidth="1"/>
    <col min="1293" max="1293" width="60.85546875" style="68" customWidth="1"/>
    <col min="1294" max="1294" width="42.42578125" style="68" customWidth="1"/>
    <col min="1295" max="1295" width="15.42578125" style="68" customWidth="1"/>
    <col min="1296" max="1296" width="19" style="68" customWidth="1"/>
    <col min="1297" max="1513" width="9.140625" style="68"/>
    <col min="1514" max="1514" width="2.42578125" style="68" customWidth="1"/>
    <col min="1515" max="1515" width="40.28515625" style="68" customWidth="1"/>
    <col min="1516" max="1516" width="7.5703125" style="68" customWidth="1"/>
    <col min="1517" max="1517" width="4.28515625" style="68" customWidth="1"/>
    <col min="1518" max="1518" width="3" style="68" customWidth="1"/>
    <col min="1519" max="1519" width="5.140625" style="68" customWidth="1"/>
    <col min="1520" max="1520" width="1.140625" style="68" customWidth="1"/>
    <col min="1521" max="1521" width="3.42578125" style="68" customWidth="1"/>
    <col min="1522" max="1522" width="3" style="68" customWidth="1"/>
    <col min="1523" max="1523" width="4" style="68" customWidth="1"/>
    <col min="1524" max="1524" width="3.140625" style="68" customWidth="1"/>
    <col min="1525" max="1525" width="6.140625" style="68" customWidth="1"/>
    <col min="1526" max="1526" width="4.28515625" style="68" customWidth="1"/>
    <col min="1527" max="1527" width="1.7109375" style="68" customWidth="1"/>
    <col min="1528" max="1528" width="3.42578125" style="68" customWidth="1"/>
    <col min="1529" max="1529" width="2.7109375" style="68" customWidth="1"/>
    <col min="1530" max="1530" width="3.42578125" style="68" customWidth="1"/>
    <col min="1531" max="1531" width="3.140625" style="68" customWidth="1"/>
    <col min="1532" max="1532" width="5" style="68" customWidth="1"/>
    <col min="1533" max="1533" width="1.7109375" style="68" customWidth="1"/>
    <col min="1534" max="1534" width="4.85546875" style="68" customWidth="1"/>
    <col min="1535" max="1535" width="1.28515625" style="68" customWidth="1"/>
    <col min="1536" max="1536" width="5.28515625" style="68" customWidth="1"/>
    <col min="1537" max="1537" width="0.85546875" style="68" customWidth="1"/>
    <col min="1538" max="1538" width="3" style="68" customWidth="1"/>
    <col min="1539" max="1539" width="3.42578125" style="68" customWidth="1"/>
    <col min="1540" max="1540" width="10.85546875" style="68" customWidth="1"/>
    <col min="1541" max="1541" width="14" style="68" customWidth="1"/>
    <col min="1542" max="1542" width="17.140625" style="68" customWidth="1"/>
    <col min="1543" max="1543" width="15.5703125" style="68" customWidth="1"/>
    <col min="1544" max="1544" width="13.28515625" style="68" customWidth="1"/>
    <col min="1545" max="1545" width="12.28515625" style="68" customWidth="1"/>
    <col min="1546" max="1546" width="13.42578125" style="68" customWidth="1"/>
    <col min="1547" max="1547" width="51.140625" style="68" customWidth="1"/>
    <col min="1548" max="1548" width="59" style="68" customWidth="1"/>
    <col min="1549" max="1549" width="60.85546875" style="68" customWidth="1"/>
    <col min="1550" max="1550" width="42.42578125" style="68" customWidth="1"/>
    <col min="1551" max="1551" width="15.42578125" style="68" customWidth="1"/>
    <col min="1552" max="1552" width="19" style="68" customWidth="1"/>
    <col min="1553" max="1769" width="9.140625" style="68"/>
    <col min="1770" max="1770" width="2.42578125" style="68" customWidth="1"/>
    <col min="1771" max="1771" width="40.28515625" style="68" customWidth="1"/>
    <col min="1772" max="1772" width="7.5703125" style="68" customWidth="1"/>
    <col min="1773" max="1773" width="4.28515625" style="68" customWidth="1"/>
    <col min="1774" max="1774" width="3" style="68" customWidth="1"/>
    <col min="1775" max="1775" width="5.140625" style="68" customWidth="1"/>
    <col min="1776" max="1776" width="1.140625" style="68" customWidth="1"/>
    <col min="1777" max="1777" width="3.42578125" style="68" customWidth="1"/>
    <col min="1778" max="1778" width="3" style="68" customWidth="1"/>
    <col min="1779" max="1779" width="4" style="68" customWidth="1"/>
    <col min="1780" max="1780" width="3.140625" style="68" customWidth="1"/>
    <col min="1781" max="1781" width="6.140625" style="68" customWidth="1"/>
    <col min="1782" max="1782" width="4.28515625" style="68" customWidth="1"/>
    <col min="1783" max="1783" width="1.7109375" style="68" customWidth="1"/>
    <col min="1784" max="1784" width="3.42578125" style="68" customWidth="1"/>
    <col min="1785" max="1785" width="2.7109375" style="68" customWidth="1"/>
    <col min="1786" max="1786" width="3.42578125" style="68" customWidth="1"/>
    <col min="1787" max="1787" width="3.140625" style="68" customWidth="1"/>
    <col min="1788" max="1788" width="5" style="68" customWidth="1"/>
    <col min="1789" max="1789" width="1.7109375" style="68" customWidth="1"/>
    <col min="1790" max="1790" width="4.85546875" style="68" customWidth="1"/>
    <col min="1791" max="1791" width="1.28515625" style="68" customWidth="1"/>
    <col min="1792" max="1792" width="5.28515625" style="68" customWidth="1"/>
    <col min="1793" max="1793" width="0.85546875" style="68" customWidth="1"/>
    <col min="1794" max="1794" width="3" style="68" customWidth="1"/>
    <col min="1795" max="1795" width="3.42578125" style="68" customWidth="1"/>
    <col min="1796" max="1796" width="10.85546875" style="68" customWidth="1"/>
    <col min="1797" max="1797" width="14" style="68" customWidth="1"/>
    <col min="1798" max="1798" width="17.140625" style="68" customWidth="1"/>
    <col min="1799" max="1799" width="15.5703125" style="68" customWidth="1"/>
    <col min="1800" max="1800" width="13.28515625" style="68" customWidth="1"/>
    <col min="1801" max="1801" width="12.28515625" style="68" customWidth="1"/>
    <col min="1802" max="1802" width="13.42578125" style="68" customWidth="1"/>
    <col min="1803" max="1803" width="51.140625" style="68" customWidth="1"/>
    <col min="1804" max="1804" width="59" style="68" customWidth="1"/>
    <col min="1805" max="1805" width="60.85546875" style="68" customWidth="1"/>
    <col min="1806" max="1806" width="42.42578125" style="68" customWidth="1"/>
    <col min="1807" max="1807" width="15.42578125" style="68" customWidth="1"/>
    <col min="1808" max="1808" width="19" style="68" customWidth="1"/>
    <col min="1809" max="2025" width="9.140625" style="68"/>
    <col min="2026" max="2026" width="2.42578125" style="68" customWidth="1"/>
    <col min="2027" max="2027" width="40.28515625" style="68" customWidth="1"/>
    <col min="2028" max="2028" width="7.5703125" style="68" customWidth="1"/>
    <col min="2029" max="2029" width="4.28515625" style="68" customWidth="1"/>
    <col min="2030" max="2030" width="3" style="68" customWidth="1"/>
    <col min="2031" max="2031" width="5.140625" style="68" customWidth="1"/>
    <col min="2032" max="2032" width="1.140625" style="68" customWidth="1"/>
    <col min="2033" max="2033" width="3.42578125" style="68" customWidth="1"/>
    <col min="2034" max="2034" width="3" style="68" customWidth="1"/>
    <col min="2035" max="2035" width="4" style="68" customWidth="1"/>
    <col min="2036" max="2036" width="3.140625" style="68" customWidth="1"/>
    <col min="2037" max="2037" width="6.140625" style="68" customWidth="1"/>
    <col min="2038" max="2038" width="4.28515625" style="68" customWidth="1"/>
    <col min="2039" max="2039" width="1.7109375" style="68" customWidth="1"/>
    <col min="2040" max="2040" width="3.42578125" style="68" customWidth="1"/>
    <col min="2041" max="2041" width="2.7109375" style="68" customWidth="1"/>
    <col min="2042" max="2042" width="3.42578125" style="68" customWidth="1"/>
    <col min="2043" max="2043" width="3.140625" style="68" customWidth="1"/>
    <col min="2044" max="2044" width="5" style="68" customWidth="1"/>
    <col min="2045" max="2045" width="1.7109375" style="68" customWidth="1"/>
    <col min="2046" max="2046" width="4.85546875" style="68" customWidth="1"/>
    <col min="2047" max="2047" width="1.28515625" style="68" customWidth="1"/>
    <col min="2048" max="2048" width="5.28515625" style="68" customWidth="1"/>
    <col min="2049" max="2049" width="0.85546875" style="68" customWidth="1"/>
    <col min="2050" max="2050" width="3" style="68" customWidth="1"/>
    <col min="2051" max="2051" width="3.42578125" style="68" customWidth="1"/>
    <col min="2052" max="2052" width="10.85546875" style="68" customWidth="1"/>
    <col min="2053" max="2053" width="14" style="68" customWidth="1"/>
    <col min="2054" max="2054" width="17.140625" style="68" customWidth="1"/>
    <col min="2055" max="2055" width="15.5703125" style="68" customWidth="1"/>
    <col min="2056" max="2056" width="13.28515625" style="68" customWidth="1"/>
    <col min="2057" max="2057" width="12.28515625" style="68" customWidth="1"/>
    <col min="2058" max="2058" width="13.42578125" style="68" customWidth="1"/>
    <col min="2059" max="2059" width="51.140625" style="68" customWidth="1"/>
    <col min="2060" max="2060" width="59" style="68" customWidth="1"/>
    <col min="2061" max="2061" width="60.85546875" style="68" customWidth="1"/>
    <col min="2062" max="2062" width="42.42578125" style="68" customWidth="1"/>
    <col min="2063" max="2063" width="15.42578125" style="68" customWidth="1"/>
    <col min="2064" max="2064" width="19" style="68" customWidth="1"/>
    <col min="2065" max="2281" width="9.140625" style="68"/>
    <col min="2282" max="2282" width="2.42578125" style="68" customWidth="1"/>
    <col min="2283" max="2283" width="40.28515625" style="68" customWidth="1"/>
    <col min="2284" max="2284" width="7.5703125" style="68" customWidth="1"/>
    <col min="2285" max="2285" width="4.28515625" style="68" customWidth="1"/>
    <col min="2286" max="2286" width="3" style="68" customWidth="1"/>
    <col min="2287" max="2287" width="5.140625" style="68" customWidth="1"/>
    <col min="2288" max="2288" width="1.140625" style="68" customWidth="1"/>
    <col min="2289" max="2289" width="3.42578125" style="68" customWidth="1"/>
    <col min="2290" max="2290" width="3" style="68" customWidth="1"/>
    <col min="2291" max="2291" width="4" style="68" customWidth="1"/>
    <col min="2292" max="2292" width="3.140625" style="68" customWidth="1"/>
    <col min="2293" max="2293" width="6.140625" style="68" customWidth="1"/>
    <col min="2294" max="2294" width="4.28515625" style="68" customWidth="1"/>
    <col min="2295" max="2295" width="1.7109375" style="68" customWidth="1"/>
    <col min="2296" max="2296" width="3.42578125" style="68" customWidth="1"/>
    <col min="2297" max="2297" width="2.7109375" style="68" customWidth="1"/>
    <col min="2298" max="2298" width="3.42578125" style="68" customWidth="1"/>
    <col min="2299" max="2299" width="3.140625" style="68" customWidth="1"/>
    <col min="2300" max="2300" width="5" style="68" customWidth="1"/>
    <col min="2301" max="2301" width="1.7109375" style="68" customWidth="1"/>
    <col min="2302" max="2302" width="4.85546875" style="68" customWidth="1"/>
    <col min="2303" max="2303" width="1.28515625" style="68" customWidth="1"/>
    <col min="2304" max="2304" width="5.28515625" style="68" customWidth="1"/>
    <col min="2305" max="2305" width="0.85546875" style="68" customWidth="1"/>
    <col min="2306" max="2306" width="3" style="68" customWidth="1"/>
    <col min="2307" max="2307" width="3.42578125" style="68" customWidth="1"/>
    <col min="2308" max="2308" width="10.85546875" style="68" customWidth="1"/>
    <col min="2309" max="2309" width="14" style="68" customWidth="1"/>
    <col min="2310" max="2310" width="17.140625" style="68" customWidth="1"/>
    <col min="2311" max="2311" width="15.5703125" style="68" customWidth="1"/>
    <col min="2312" max="2312" width="13.28515625" style="68" customWidth="1"/>
    <col min="2313" max="2313" width="12.28515625" style="68" customWidth="1"/>
    <col min="2314" max="2314" width="13.42578125" style="68" customWidth="1"/>
    <col min="2315" max="2315" width="51.140625" style="68" customWidth="1"/>
    <col min="2316" max="2316" width="59" style="68" customWidth="1"/>
    <col min="2317" max="2317" width="60.85546875" style="68" customWidth="1"/>
    <col min="2318" max="2318" width="42.42578125" style="68" customWidth="1"/>
    <col min="2319" max="2319" width="15.42578125" style="68" customWidth="1"/>
    <col min="2320" max="2320" width="19" style="68" customWidth="1"/>
    <col min="2321" max="2537" width="9.140625" style="68"/>
    <col min="2538" max="2538" width="2.42578125" style="68" customWidth="1"/>
    <col min="2539" max="2539" width="40.28515625" style="68" customWidth="1"/>
    <col min="2540" max="2540" width="7.5703125" style="68" customWidth="1"/>
    <col min="2541" max="2541" width="4.28515625" style="68" customWidth="1"/>
    <col min="2542" max="2542" width="3" style="68" customWidth="1"/>
    <col min="2543" max="2543" width="5.140625" style="68" customWidth="1"/>
    <col min="2544" max="2544" width="1.140625" style="68" customWidth="1"/>
    <col min="2545" max="2545" width="3.42578125" style="68" customWidth="1"/>
    <col min="2546" max="2546" width="3" style="68" customWidth="1"/>
    <col min="2547" max="2547" width="4" style="68" customWidth="1"/>
    <col min="2548" max="2548" width="3.140625" style="68" customWidth="1"/>
    <col min="2549" max="2549" width="6.140625" style="68" customWidth="1"/>
    <col min="2550" max="2550" width="4.28515625" style="68" customWidth="1"/>
    <col min="2551" max="2551" width="1.7109375" style="68" customWidth="1"/>
    <col min="2552" max="2552" width="3.42578125" style="68" customWidth="1"/>
    <col min="2553" max="2553" width="2.7109375" style="68" customWidth="1"/>
    <col min="2554" max="2554" width="3.42578125" style="68" customWidth="1"/>
    <col min="2555" max="2555" width="3.140625" style="68" customWidth="1"/>
    <col min="2556" max="2556" width="5" style="68" customWidth="1"/>
    <col min="2557" max="2557" width="1.7109375" style="68" customWidth="1"/>
    <col min="2558" max="2558" width="4.85546875" style="68" customWidth="1"/>
    <col min="2559" max="2559" width="1.28515625" style="68" customWidth="1"/>
    <col min="2560" max="2560" width="5.28515625" style="68" customWidth="1"/>
    <col min="2561" max="2561" width="0.85546875" style="68" customWidth="1"/>
    <col min="2562" max="2562" width="3" style="68" customWidth="1"/>
    <col min="2563" max="2563" width="3.42578125" style="68" customWidth="1"/>
    <col min="2564" max="2564" width="10.85546875" style="68" customWidth="1"/>
    <col min="2565" max="2565" width="14" style="68" customWidth="1"/>
    <col min="2566" max="2566" width="17.140625" style="68" customWidth="1"/>
    <col min="2567" max="2567" width="15.5703125" style="68" customWidth="1"/>
    <col min="2568" max="2568" width="13.28515625" style="68" customWidth="1"/>
    <col min="2569" max="2569" width="12.28515625" style="68" customWidth="1"/>
    <col min="2570" max="2570" width="13.42578125" style="68" customWidth="1"/>
    <col min="2571" max="2571" width="51.140625" style="68" customWidth="1"/>
    <col min="2572" max="2572" width="59" style="68" customWidth="1"/>
    <col min="2573" max="2573" width="60.85546875" style="68" customWidth="1"/>
    <col min="2574" max="2574" width="42.42578125" style="68" customWidth="1"/>
    <col min="2575" max="2575" width="15.42578125" style="68" customWidth="1"/>
    <col min="2576" max="2576" width="19" style="68" customWidth="1"/>
    <col min="2577" max="2793" width="9.140625" style="68"/>
    <col min="2794" max="2794" width="2.42578125" style="68" customWidth="1"/>
    <col min="2795" max="2795" width="40.28515625" style="68" customWidth="1"/>
    <col min="2796" max="2796" width="7.5703125" style="68" customWidth="1"/>
    <col min="2797" max="2797" width="4.28515625" style="68" customWidth="1"/>
    <col min="2798" max="2798" width="3" style="68" customWidth="1"/>
    <col min="2799" max="2799" width="5.140625" style="68" customWidth="1"/>
    <col min="2800" max="2800" width="1.140625" style="68" customWidth="1"/>
    <col min="2801" max="2801" width="3.42578125" style="68" customWidth="1"/>
    <col min="2802" max="2802" width="3" style="68" customWidth="1"/>
    <col min="2803" max="2803" width="4" style="68" customWidth="1"/>
    <col min="2804" max="2804" width="3.140625" style="68" customWidth="1"/>
    <col min="2805" max="2805" width="6.140625" style="68" customWidth="1"/>
    <col min="2806" max="2806" width="4.28515625" style="68" customWidth="1"/>
    <col min="2807" max="2807" width="1.7109375" style="68" customWidth="1"/>
    <col min="2808" max="2808" width="3.42578125" style="68" customWidth="1"/>
    <col min="2809" max="2809" width="2.7109375" style="68" customWidth="1"/>
    <col min="2810" max="2810" width="3.42578125" style="68" customWidth="1"/>
    <col min="2811" max="2811" width="3.140625" style="68" customWidth="1"/>
    <col min="2812" max="2812" width="5" style="68" customWidth="1"/>
    <col min="2813" max="2813" width="1.7109375" style="68" customWidth="1"/>
    <col min="2814" max="2814" width="4.85546875" style="68" customWidth="1"/>
    <col min="2815" max="2815" width="1.28515625" style="68" customWidth="1"/>
    <col min="2816" max="2816" width="5.28515625" style="68" customWidth="1"/>
    <col min="2817" max="2817" width="0.85546875" style="68" customWidth="1"/>
    <col min="2818" max="2818" width="3" style="68" customWidth="1"/>
    <col min="2819" max="2819" width="3.42578125" style="68" customWidth="1"/>
    <col min="2820" max="2820" width="10.85546875" style="68" customWidth="1"/>
    <col min="2821" max="2821" width="14" style="68" customWidth="1"/>
    <col min="2822" max="2822" width="17.140625" style="68" customWidth="1"/>
    <col min="2823" max="2823" width="15.5703125" style="68" customWidth="1"/>
    <col min="2824" max="2824" width="13.28515625" style="68" customWidth="1"/>
    <col min="2825" max="2825" width="12.28515625" style="68" customWidth="1"/>
    <col min="2826" max="2826" width="13.42578125" style="68" customWidth="1"/>
    <col min="2827" max="2827" width="51.140625" style="68" customWidth="1"/>
    <col min="2828" max="2828" width="59" style="68" customWidth="1"/>
    <col min="2829" max="2829" width="60.85546875" style="68" customWidth="1"/>
    <col min="2830" max="2830" width="42.42578125" style="68" customWidth="1"/>
    <col min="2831" max="2831" width="15.42578125" style="68" customWidth="1"/>
    <col min="2832" max="2832" width="19" style="68" customWidth="1"/>
    <col min="2833" max="3049" width="9.140625" style="68"/>
    <col min="3050" max="3050" width="2.42578125" style="68" customWidth="1"/>
    <col min="3051" max="3051" width="40.28515625" style="68" customWidth="1"/>
    <col min="3052" max="3052" width="7.5703125" style="68" customWidth="1"/>
    <col min="3053" max="3053" width="4.28515625" style="68" customWidth="1"/>
    <col min="3054" max="3054" width="3" style="68" customWidth="1"/>
    <col min="3055" max="3055" width="5.140625" style="68" customWidth="1"/>
    <col min="3056" max="3056" width="1.140625" style="68" customWidth="1"/>
    <col min="3057" max="3057" width="3.42578125" style="68" customWidth="1"/>
    <col min="3058" max="3058" width="3" style="68" customWidth="1"/>
    <col min="3059" max="3059" width="4" style="68" customWidth="1"/>
    <col min="3060" max="3060" width="3.140625" style="68" customWidth="1"/>
    <col min="3061" max="3061" width="6.140625" style="68" customWidth="1"/>
    <col min="3062" max="3062" width="4.28515625" style="68" customWidth="1"/>
    <col min="3063" max="3063" width="1.7109375" style="68" customWidth="1"/>
    <col min="3064" max="3064" width="3.42578125" style="68" customWidth="1"/>
    <col min="3065" max="3065" width="2.7109375" style="68" customWidth="1"/>
    <col min="3066" max="3066" width="3.42578125" style="68" customWidth="1"/>
    <col min="3067" max="3067" width="3.140625" style="68" customWidth="1"/>
    <col min="3068" max="3068" width="5" style="68" customWidth="1"/>
    <col min="3069" max="3069" width="1.7109375" style="68" customWidth="1"/>
    <col min="3070" max="3070" width="4.85546875" style="68" customWidth="1"/>
    <col min="3071" max="3071" width="1.28515625" style="68" customWidth="1"/>
    <col min="3072" max="3072" width="5.28515625" style="68" customWidth="1"/>
    <col min="3073" max="3073" width="0.85546875" style="68" customWidth="1"/>
    <col min="3074" max="3074" width="3" style="68" customWidth="1"/>
    <col min="3075" max="3075" width="3.42578125" style="68" customWidth="1"/>
    <col min="3076" max="3076" width="10.85546875" style="68" customWidth="1"/>
    <col min="3077" max="3077" width="14" style="68" customWidth="1"/>
    <col min="3078" max="3078" width="17.140625" style="68" customWidth="1"/>
    <col min="3079" max="3079" width="15.5703125" style="68" customWidth="1"/>
    <col min="3080" max="3080" width="13.28515625" style="68" customWidth="1"/>
    <col min="3081" max="3081" width="12.28515625" style="68" customWidth="1"/>
    <col min="3082" max="3082" width="13.42578125" style="68" customWidth="1"/>
    <col min="3083" max="3083" width="51.140625" style="68" customWidth="1"/>
    <col min="3084" max="3084" width="59" style="68" customWidth="1"/>
    <col min="3085" max="3085" width="60.85546875" style="68" customWidth="1"/>
    <col min="3086" max="3086" width="42.42578125" style="68" customWidth="1"/>
    <col min="3087" max="3087" width="15.42578125" style="68" customWidth="1"/>
    <col min="3088" max="3088" width="19" style="68" customWidth="1"/>
    <col min="3089" max="3305" width="9.140625" style="68"/>
    <col min="3306" max="3306" width="2.42578125" style="68" customWidth="1"/>
    <col min="3307" max="3307" width="40.28515625" style="68" customWidth="1"/>
    <col min="3308" max="3308" width="7.5703125" style="68" customWidth="1"/>
    <col min="3309" max="3309" width="4.28515625" style="68" customWidth="1"/>
    <col min="3310" max="3310" width="3" style="68" customWidth="1"/>
    <col min="3311" max="3311" width="5.140625" style="68" customWidth="1"/>
    <col min="3312" max="3312" width="1.140625" style="68" customWidth="1"/>
    <col min="3313" max="3313" width="3.42578125" style="68" customWidth="1"/>
    <col min="3314" max="3314" width="3" style="68" customWidth="1"/>
    <col min="3315" max="3315" width="4" style="68" customWidth="1"/>
    <col min="3316" max="3316" width="3.140625" style="68" customWidth="1"/>
    <col min="3317" max="3317" width="6.140625" style="68" customWidth="1"/>
    <col min="3318" max="3318" width="4.28515625" style="68" customWidth="1"/>
    <col min="3319" max="3319" width="1.7109375" style="68" customWidth="1"/>
    <col min="3320" max="3320" width="3.42578125" style="68" customWidth="1"/>
    <col min="3321" max="3321" width="2.7109375" style="68" customWidth="1"/>
    <col min="3322" max="3322" width="3.42578125" style="68" customWidth="1"/>
    <col min="3323" max="3323" width="3.140625" style="68" customWidth="1"/>
    <col min="3324" max="3324" width="5" style="68" customWidth="1"/>
    <col min="3325" max="3325" width="1.7109375" style="68" customWidth="1"/>
    <col min="3326" max="3326" width="4.85546875" style="68" customWidth="1"/>
    <col min="3327" max="3327" width="1.28515625" style="68" customWidth="1"/>
    <col min="3328" max="3328" width="5.28515625" style="68" customWidth="1"/>
    <col min="3329" max="3329" width="0.85546875" style="68" customWidth="1"/>
    <col min="3330" max="3330" width="3" style="68" customWidth="1"/>
    <col min="3331" max="3331" width="3.42578125" style="68" customWidth="1"/>
    <col min="3332" max="3332" width="10.85546875" style="68" customWidth="1"/>
    <col min="3333" max="3333" width="14" style="68" customWidth="1"/>
    <col min="3334" max="3334" width="17.140625" style="68" customWidth="1"/>
    <col min="3335" max="3335" width="15.5703125" style="68" customWidth="1"/>
    <col min="3336" max="3336" width="13.28515625" style="68" customWidth="1"/>
    <col min="3337" max="3337" width="12.28515625" style="68" customWidth="1"/>
    <col min="3338" max="3338" width="13.42578125" style="68" customWidth="1"/>
    <col min="3339" max="3339" width="51.140625" style="68" customWidth="1"/>
    <col min="3340" max="3340" width="59" style="68" customWidth="1"/>
    <col min="3341" max="3341" width="60.85546875" style="68" customWidth="1"/>
    <col min="3342" max="3342" width="42.42578125" style="68" customWidth="1"/>
    <col min="3343" max="3343" width="15.42578125" style="68" customWidth="1"/>
    <col min="3344" max="3344" width="19" style="68" customWidth="1"/>
    <col min="3345" max="3561" width="9.140625" style="68"/>
    <col min="3562" max="3562" width="2.42578125" style="68" customWidth="1"/>
    <col min="3563" max="3563" width="40.28515625" style="68" customWidth="1"/>
    <col min="3564" max="3564" width="7.5703125" style="68" customWidth="1"/>
    <col min="3565" max="3565" width="4.28515625" style="68" customWidth="1"/>
    <col min="3566" max="3566" width="3" style="68" customWidth="1"/>
    <col min="3567" max="3567" width="5.140625" style="68" customWidth="1"/>
    <col min="3568" max="3568" width="1.140625" style="68" customWidth="1"/>
    <col min="3569" max="3569" width="3.42578125" style="68" customWidth="1"/>
    <col min="3570" max="3570" width="3" style="68" customWidth="1"/>
    <col min="3571" max="3571" width="4" style="68" customWidth="1"/>
    <col min="3572" max="3572" width="3.140625" style="68" customWidth="1"/>
    <col min="3573" max="3573" width="6.140625" style="68" customWidth="1"/>
    <col min="3574" max="3574" width="4.28515625" style="68" customWidth="1"/>
    <col min="3575" max="3575" width="1.7109375" style="68" customWidth="1"/>
    <col min="3576" max="3576" width="3.42578125" style="68" customWidth="1"/>
    <col min="3577" max="3577" width="2.7109375" style="68" customWidth="1"/>
    <col min="3578" max="3578" width="3.42578125" style="68" customWidth="1"/>
    <col min="3579" max="3579" width="3.140625" style="68" customWidth="1"/>
    <col min="3580" max="3580" width="5" style="68" customWidth="1"/>
    <col min="3581" max="3581" width="1.7109375" style="68" customWidth="1"/>
    <col min="3582" max="3582" width="4.85546875" style="68" customWidth="1"/>
    <col min="3583" max="3583" width="1.28515625" style="68" customWidth="1"/>
    <col min="3584" max="3584" width="5.28515625" style="68" customWidth="1"/>
    <col min="3585" max="3585" width="0.85546875" style="68" customWidth="1"/>
    <col min="3586" max="3586" width="3" style="68" customWidth="1"/>
    <col min="3587" max="3587" width="3.42578125" style="68" customWidth="1"/>
    <col min="3588" max="3588" width="10.85546875" style="68" customWidth="1"/>
    <col min="3589" max="3589" width="14" style="68" customWidth="1"/>
    <col min="3590" max="3590" width="17.140625" style="68" customWidth="1"/>
    <col min="3591" max="3591" width="15.5703125" style="68" customWidth="1"/>
    <col min="3592" max="3592" width="13.28515625" style="68" customWidth="1"/>
    <col min="3593" max="3593" width="12.28515625" style="68" customWidth="1"/>
    <col min="3594" max="3594" width="13.42578125" style="68" customWidth="1"/>
    <col min="3595" max="3595" width="51.140625" style="68" customWidth="1"/>
    <col min="3596" max="3596" width="59" style="68" customWidth="1"/>
    <col min="3597" max="3597" width="60.85546875" style="68" customWidth="1"/>
    <col min="3598" max="3598" width="42.42578125" style="68" customWidth="1"/>
    <col min="3599" max="3599" width="15.42578125" style="68" customWidth="1"/>
    <col min="3600" max="3600" width="19" style="68" customWidth="1"/>
    <col min="3601" max="3817" width="9.140625" style="68"/>
    <col min="3818" max="3818" width="2.42578125" style="68" customWidth="1"/>
    <col min="3819" max="3819" width="40.28515625" style="68" customWidth="1"/>
    <col min="3820" max="3820" width="7.5703125" style="68" customWidth="1"/>
    <col min="3821" max="3821" width="4.28515625" style="68" customWidth="1"/>
    <col min="3822" max="3822" width="3" style="68" customWidth="1"/>
    <col min="3823" max="3823" width="5.140625" style="68" customWidth="1"/>
    <col min="3824" max="3824" width="1.140625" style="68" customWidth="1"/>
    <col min="3825" max="3825" width="3.42578125" style="68" customWidth="1"/>
    <col min="3826" max="3826" width="3" style="68" customWidth="1"/>
    <col min="3827" max="3827" width="4" style="68" customWidth="1"/>
    <col min="3828" max="3828" width="3.140625" style="68" customWidth="1"/>
    <col min="3829" max="3829" width="6.140625" style="68" customWidth="1"/>
    <col min="3830" max="3830" width="4.28515625" style="68" customWidth="1"/>
    <col min="3831" max="3831" width="1.7109375" style="68" customWidth="1"/>
    <col min="3832" max="3832" width="3.42578125" style="68" customWidth="1"/>
    <col min="3833" max="3833" width="2.7109375" style="68" customWidth="1"/>
    <col min="3834" max="3834" width="3.42578125" style="68" customWidth="1"/>
    <col min="3835" max="3835" width="3.140625" style="68" customWidth="1"/>
    <col min="3836" max="3836" width="5" style="68" customWidth="1"/>
    <col min="3837" max="3837" width="1.7109375" style="68" customWidth="1"/>
    <col min="3838" max="3838" width="4.85546875" style="68" customWidth="1"/>
    <col min="3839" max="3839" width="1.28515625" style="68" customWidth="1"/>
    <col min="3840" max="3840" width="5.28515625" style="68" customWidth="1"/>
    <col min="3841" max="3841" width="0.85546875" style="68" customWidth="1"/>
    <col min="3842" max="3842" width="3" style="68" customWidth="1"/>
    <col min="3843" max="3843" width="3.42578125" style="68" customWidth="1"/>
    <col min="3844" max="3844" width="10.85546875" style="68" customWidth="1"/>
    <col min="3845" max="3845" width="14" style="68" customWidth="1"/>
    <col min="3846" max="3846" width="17.140625" style="68" customWidth="1"/>
    <col min="3847" max="3847" width="15.5703125" style="68" customWidth="1"/>
    <col min="3848" max="3848" width="13.28515625" style="68" customWidth="1"/>
    <col min="3849" max="3849" width="12.28515625" style="68" customWidth="1"/>
    <col min="3850" max="3850" width="13.42578125" style="68" customWidth="1"/>
    <col min="3851" max="3851" width="51.140625" style="68" customWidth="1"/>
    <col min="3852" max="3852" width="59" style="68" customWidth="1"/>
    <col min="3853" max="3853" width="60.85546875" style="68" customWidth="1"/>
    <col min="3854" max="3854" width="42.42578125" style="68" customWidth="1"/>
    <col min="3855" max="3855" width="15.42578125" style="68" customWidth="1"/>
    <col min="3856" max="3856" width="19" style="68" customWidth="1"/>
    <col min="3857" max="4073" width="9.140625" style="68"/>
    <col min="4074" max="4074" width="2.42578125" style="68" customWidth="1"/>
    <col min="4075" max="4075" width="40.28515625" style="68" customWidth="1"/>
    <col min="4076" max="4076" width="7.5703125" style="68" customWidth="1"/>
    <col min="4077" max="4077" width="4.28515625" style="68" customWidth="1"/>
    <col min="4078" max="4078" width="3" style="68" customWidth="1"/>
    <col min="4079" max="4079" width="5.140625" style="68" customWidth="1"/>
    <col min="4080" max="4080" width="1.140625" style="68" customWidth="1"/>
    <col min="4081" max="4081" width="3.42578125" style="68" customWidth="1"/>
    <col min="4082" max="4082" width="3" style="68" customWidth="1"/>
    <col min="4083" max="4083" width="4" style="68" customWidth="1"/>
    <col min="4084" max="4084" width="3.140625" style="68" customWidth="1"/>
    <col min="4085" max="4085" width="6.140625" style="68" customWidth="1"/>
    <col min="4086" max="4086" width="4.28515625" style="68" customWidth="1"/>
    <col min="4087" max="4087" width="1.7109375" style="68" customWidth="1"/>
    <col min="4088" max="4088" width="3.42578125" style="68" customWidth="1"/>
    <col min="4089" max="4089" width="2.7109375" style="68" customWidth="1"/>
    <col min="4090" max="4090" width="3.42578125" style="68" customWidth="1"/>
    <col min="4091" max="4091" width="3.140625" style="68" customWidth="1"/>
    <col min="4092" max="4092" width="5" style="68" customWidth="1"/>
    <col min="4093" max="4093" width="1.7109375" style="68" customWidth="1"/>
    <col min="4094" max="4094" width="4.85546875" style="68" customWidth="1"/>
    <col min="4095" max="4095" width="1.28515625" style="68" customWidth="1"/>
    <col min="4096" max="4096" width="5.28515625" style="68" customWidth="1"/>
    <col min="4097" max="4097" width="0.85546875" style="68" customWidth="1"/>
    <col min="4098" max="4098" width="3" style="68" customWidth="1"/>
    <col min="4099" max="4099" width="3.42578125" style="68" customWidth="1"/>
    <col min="4100" max="4100" width="10.85546875" style="68" customWidth="1"/>
    <col min="4101" max="4101" width="14" style="68" customWidth="1"/>
    <col min="4102" max="4102" width="17.140625" style="68" customWidth="1"/>
    <col min="4103" max="4103" width="15.5703125" style="68" customWidth="1"/>
    <col min="4104" max="4104" width="13.28515625" style="68" customWidth="1"/>
    <col min="4105" max="4105" width="12.28515625" style="68" customWidth="1"/>
    <col min="4106" max="4106" width="13.42578125" style="68" customWidth="1"/>
    <col min="4107" max="4107" width="51.140625" style="68" customWidth="1"/>
    <col min="4108" max="4108" width="59" style="68" customWidth="1"/>
    <col min="4109" max="4109" width="60.85546875" style="68" customWidth="1"/>
    <col min="4110" max="4110" width="42.42578125" style="68" customWidth="1"/>
    <col min="4111" max="4111" width="15.42578125" style="68" customWidth="1"/>
    <col min="4112" max="4112" width="19" style="68" customWidth="1"/>
    <col min="4113" max="4329" width="9.140625" style="68"/>
    <col min="4330" max="4330" width="2.42578125" style="68" customWidth="1"/>
    <col min="4331" max="4331" width="40.28515625" style="68" customWidth="1"/>
    <col min="4332" max="4332" width="7.5703125" style="68" customWidth="1"/>
    <col min="4333" max="4333" width="4.28515625" style="68" customWidth="1"/>
    <col min="4334" max="4334" width="3" style="68" customWidth="1"/>
    <col min="4335" max="4335" width="5.140625" style="68" customWidth="1"/>
    <col min="4336" max="4336" width="1.140625" style="68" customWidth="1"/>
    <col min="4337" max="4337" width="3.42578125" style="68" customWidth="1"/>
    <col min="4338" max="4338" width="3" style="68" customWidth="1"/>
    <col min="4339" max="4339" width="4" style="68" customWidth="1"/>
    <col min="4340" max="4340" width="3.140625" style="68" customWidth="1"/>
    <col min="4341" max="4341" width="6.140625" style="68" customWidth="1"/>
    <col min="4342" max="4342" width="4.28515625" style="68" customWidth="1"/>
    <col min="4343" max="4343" width="1.7109375" style="68" customWidth="1"/>
    <col min="4344" max="4344" width="3.42578125" style="68" customWidth="1"/>
    <col min="4345" max="4345" width="2.7109375" style="68" customWidth="1"/>
    <col min="4346" max="4346" width="3.42578125" style="68" customWidth="1"/>
    <col min="4347" max="4347" width="3.140625" style="68" customWidth="1"/>
    <col min="4348" max="4348" width="5" style="68" customWidth="1"/>
    <col min="4349" max="4349" width="1.7109375" style="68" customWidth="1"/>
    <col min="4350" max="4350" width="4.85546875" style="68" customWidth="1"/>
    <col min="4351" max="4351" width="1.28515625" style="68" customWidth="1"/>
    <col min="4352" max="4352" width="5.28515625" style="68" customWidth="1"/>
    <col min="4353" max="4353" width="0.85546875" style="68" customWidth="1"/>
    <col min="4354" max="4354" width="3" style="68" customWidth="1"/>
    <col min="4355" max="4355" width="3.42578125" style="68" customWidth="1"/>
    <col min="4356" max="4356" width="10.85546875" style="68" customWidth="1"/>
    <col min="4357" max="4357" width="14" style="68" customWidth="1"/>
    <col min="4358" max="4358" width="17.140625" style="68" customWidth="1"/>
    <col min="4359" max="4359" width="15.5703125" style="68" customWidth="1"/>
    <col min="4360" max="4360" width="13.28515625" style="68" customWidth="1"/>
    <col min="4361" max="4361" width="12.28515625" style="68" customWidth="1"/>
    <col min="4362" max="4362" width="13.42578125" style="68" customWidth="1"/>
    <col min="4363" max="4363" width="51.140625" style="68" customWidth="1"/>
    <col min="4364" max="4364" width="59" style="68" customWidth="1"/>
    <col min="4365" max="4365" width="60.85546875" style="68" customWidth="1"/>
    <col min="4366" max="4366" width="42.42578125" style="68" customWidth="1"/>
    <col min="4367" max="4367" width="15.42578125" style="68" customWidth="1"/>
    <col min="4368" max="4368" width="19" style="68" customWidth="1"/>
    <col min="4369" max="4585" width="9.140625" style="68"/>
    <col min="4586" max="4586" width="2.42578125" style="68" customWidth="1"/>
    <col min="4587" max="4587" width="40.28515625" style="68" customWidth="1"/>
    <col min="4588" max="4588" width="7.5703125" style="68" customWidth="1"/>
    <col min="4589" max="4589" width="4.28515625" style="68" customWidth="1"/>
    <col min="4590" max="4590" width="3" style="68" customWidth="1"/>
    <col min="4591" max="4591" width="5.140625" style="68" customWidth="1"/>
    <col min="4592" max="4592" width="1.140625" style="68" customWidth="1"/>
    <col min="4593" max="4593" width="3.42578125" style="68" customWidth="1"/>
    <col min="4594" max="4594" width="3" style="68" customWidth="1"/>
    <col min="4595" max="4595" width="4" style="68" customWidth="1"/>
    <col min="4596" max="4596" width="3.140625" style="68" customWidth="1"/>
    <col min="4597" max="4597" width="6.140625" style="68" customWidth="1"/>
    <col min="4598" max="4598" width="4.28515625" style="68" customWidth="1"/>
    <col min="4599" max="4599" width="1.7109375" style="68" customWidth="1"/>
    <col min="4600" max="4600" width="3.42578125" style="68" customWidth="1"/>
    <col min="4601" max="4601" width="2.7109375" style="68" customWidth="1"/>
    <col min="4602" max="4602" width="3.42578125" style="68" customWidth="1"/>
    <col min="4603" max="4603" width="3.140625" style="68" customWidth="1"/>
    <col min="4604" max="4604" width="5" style="68" customWidth="1"/>
    <col min="4605" max="4605" width="1.7109375" style="68" customWidth="1"/>
    <col min="4606" max="4606" width="4.85546875" style="68" customWidth="1"/>
    <col min="4607" max="4607" width="1.28515625" style="68" customWidth="1"/>
    <col min="4608" max="4608" width="5.28515625" style="68" customWidth="1"/>
    <col min="4609" max="4609" width="0.85546875" style="68" customWidth="1"/>
    <col min="4610" max="4610" width="3" style="68" customWidth="1"/>
    <col min="4611" max="4611" width="3.42578125" style="68" customWidth="1"/>
    <col min="4612" max="4612" width="10.85546875" style="68" customWidth="1"/>
    <col min="4613" max="4613" width="14" style="68" customWidth="1"/>
    <col min="4614" max="4614" width="17.140625" style="68" customWidth="1"/>
    <col min="4615" max="4615" width="15.5703125" style="68" customWidth="1"/>
    <col min="4616" max="4616" width="13.28515625" style="68" customWidth="1"/>
    <col min="4617" max="4617" width="12.28515625" style="68" customWidth="1"/>
    <col min="4618" max="4618" width="13.42578125" style="68" customWidth="1"/>
    <col min="4619" max="4619" width="51.140625" style="68" customWidth="1"/>
    <col min="4620" max="4620" width="59" style="68" customWidth="1"/>
    <col min="4621" max="4621" width="60.85546875" style="68" customWidth="1"/>
    <col min="4622" max="4622" width="42.42578125" style="68" customWidth="1"/>
    <col min="4623" max="4623" width="15.42578125" style="68" customWidth="1"/>
    <col min="4624" max="4624" width="19" style="68" customWidth="1"/>
    <col min="4625" max="4841" width="9.140625" style="68"/>
    <col min="4842" max="4842" width="2.42578125" style="68" customWidth="1"/>
    <col min="4843" max="4843" width="40.28515625" style="68" customWidth="1"/>
    <col min="4844" max="4844" width="7.5703125" style="68" customWidth="1"/>
    <col min="4845" max="4845" width="4.28515625" style="68" customWidth="1"/>
    <col min="4846" max="4846" width="3" style="68" customWidth="1"/>
    <col min="4847" max="4847" width="5.140625" style="68" customWidth="1"/>
    <col min="4848" max="4848" width="1.140625" style="68" customWidth="1"/>
    <col min="4849" max="4849" width="3.42578125" style="68" customWidth="1"/>
    <col min="4850" max="4850" width="3" style="68" customWidth="1"/>
    <col min="4851" max="4851" width="4" style="68" customWidth="1"/>
    <col min="4852" max="4852" width="3.140625" style="68" customWidth="1"/>
    <col min="4853" max="4853" width="6.140625" style="68" customWidth="1"/>
    <col min="4854" max="4854" width="4.28515625" style="68" customWidth="1"/>
    <col min="4855" max="4855" width="1.7109375" style="68" customWidth="1"/>
    <col min="4856" max="4856" width="3.42578125" style="68" customWidth="1"/>
    <col min="4857" max="4857" width="2.7109375" style="68" customWidth="1"/>
    <col min="4858" max="4858" width="3.42578125" style="68" customWidth="1"/>
    <col min="4859" max="4859" width="3.140625" style="68" customWidth="1"/>
    <col min="4860" max="4860" width="5" style="68" customWidth="1"/>
    <col min="4861" max="4861" width="1.7109375" style="68" customWidth="1"/>
    <col min="4862" max="4862" width="4.85546875" style="68" customWidth="1"/>
    <col min="4863" max="4863" width="1.28515625" style="68" customWidth="1"/>
    <col min="4864" max="4864" width="5.28515625" style="68" customWidth="1"/>
    <col min="4865" max="4865" width="0.85546875" style="68" customWidth="1"/>
    <col min="4866" max="4866" width="3" style="68" customWidth="1"/>
    <col min="4867" max="4867" width="3.42578125" style="68" customWidth="1"/>
    <col min="4868" max="4868" width="10.85546875" style="68" customWidth="1"/>
    <col min="4869" max="4869" width="14" style="68" customWidth="1"/>
    <col min="4870" max="4870" width="17.140625" style="68" customWidth="1"/>
    <col min="4871" max="4871" width="15.5703125" style="68" customWidth="1"/>
    <col min="4872" max="4872" width="13.28515625" style="68" customWidth="1"/>
    <col min="4873" max="4873" width="12.28515625" style="68" customWidth="1"/>
    <col min="4874" max="4874" width="13.42578125" style="68" customWidth="1"/>
    <col min="4875" max="4875" width="51.140625" style="68" customWidth="1"/>
    <col min="4876" max="4876" width="59" style="68" customWidth="1"/>
    <col min="4877" max="4877" width="60.85546875" style="68" customWidth="1"/>
    <col min="4878" max="4878" width="42.42578125" style="68" customWidth="1"/>
    <col min="4879" max="4879" width="15.42578125" style="68" customWidth="1"/>
    <col min="4880" max="4880" width="19" style="68" customWidth="1"/>
    <col min="4881" max="5097" width="9.140625" style="68"/>
    <col min="5098" max="5098" width="2.42578125" style="68" customWidth="1"/>
    <col min="5099" max="5099" width="40.28515625" style="68" customWidth="1"/>
    <col min="5100" max="5100" width="7.5703125" style="68" customWidth="1"/>
    <col min="5101" max="5101" width="4.28515625" style="68" customWidth="1"/>
    <col min="5102" max="5102" width="3" style="68" customWidth="1"/>
    <col min="5103" max="5103" width="5.140625" style="68" customWidth="1"/>
    <col min="5104" max="5104" width="1.140625" style="68" customWidth="1"/>
    <col min="5105" max="5105" width="3.42578125" style="68" customWidth="1"/>
    <col min="5106" max="5106" width="3" style="68" customWidth="1"/>
    <col min="5107" max="5107" width="4" style="68" customWidth="1"/>
    <col min="5108" max="5108" width="3.140625" style="68" customWidth="1"/>
    <col min="5109" max="5109" width="6.140625" style="68" customWidth="1"/>
    <col min="5110" max="5110" width="4.28515625" style="68" customWidth="1"/>
    <col min="5111" max="5111" width="1.7109375" style="68" customWidth="1"/>
    <col min="5112" max="5112" width="3.42578125" style="68" customWidth="1"/>
    <col min="5113" max="5113" width="2.7109375" style="68" customWidth="1"/>
    <col min="5114" max="5114" width="3.42578125" style="68" customWidth="1"/>
    <col min="5115" max="5115" width="3.140625" style="68" customWidth="1"/>
    <col min="5116" max="5116" width="5" style="68" customWidth="1"/>
    <col min="5117" max="5117" width="1.7109375" style="68" customWidth="1"/>
    <col min="5118" max="5118" width="4.85546875" style="68" customWidth="1"/>
    <col min="5119" max="5119" width="1.28515625" style="68" customWidth="1"/>
    <col min="5120" max="5120" width="5.28515625" style="68" customWidth="1"/>
    <col min="5121" max="5121" width="0.85546875" style="68" customWidth="1"/>
    <col min="5122" max="5122" width="3" style="68" customWidth="1"/>
    <col min="5123" max="5123" width="3.42578125" style="68" customWidth="1"/>
    <col min="5124" max="5124" width="10.85546875" style="68" customWidth="1"/>
    <col min="5125" max="5125" width="14" style="68" customWidth="1"/>
    <col min="5126" max="5126" width="17.140625" style="68" customWidth="1"/>
    <col min="5127" max="5127" width="15.5703125" style="68" customWidth="1"/>
    <col min="5128" max="5128" width="13.28515625" style="68" customWidth="1"/>
    <col min="5129" max="5129" width="12.28515625" style="68" customWidth="1"/>
    <col min="5130" max="5130" width="13.42578125" style="68" customWidth="1"/>
    <col min="5131" max="5131" width="51.140625" style="68" customWidth="1"/>
    <col min="5132" max="5132" width="59" style="68" customWidth="1"/>
    <col min="5133" max="5133" width="60.85546875" style="68" customWidth="1"/>
    <col min="5134" max="5134" width="42.42578125" style="68" customWidth="1"/>
    <col min="5135" max="5135" width="15.42578125" style="68" customWidth="1"/>
    <col min="5136" max="5136" width="19" style="68" customWidth="1"/>
    <col min="5137" max="5353" width="9.140625" style="68"/>
    <col min="5354" max="5354" width="2.42578125" style="68" customWidth="1"/>
    <col min="5355" max="5355" width="40.28515625" style="68" customWidth="1"/>
    <col min="5356" max="5356" width="7.5703125" style="68" customWidth="1"/>
    <col min="5357" max="5357" width="4.28515625" style="68" customWidth="1"/>
    <col min="5358" max="5358" width="3" style="68" customWidth="1"/>
    <col min="5359" max="5359" width="5.140625" style="68" customWidth="1"/>
    <col min="5360" max="5360" width="1.140625" style="68" customWidth="1"/>
    <col min="5361" max="5361" width="3.42578125" style="68" customWidth="1"/>
    <col min="5362" max="5362" width="3" style="68" customWidth="1"/>
    <col min="5363" max="5363" width="4" style="68" customWidth="1"/>
    <col min="5364" max="5364" width="3.140625" style="68" customWidth="1"/>
    <col min="5365" max="5365" width="6.140625" style="68" customWidth="1"/>
    <col min="5366" max="5366" width="4.28515625" style="68" customWidth="1"/>
    <col min="5367" max="5367" width="1.7109375" style="68" customWidth="1"/>
    <col min="5368" max="5368" width="3.42578125" style="68" customWidth="1"/>
    <col min="5369" max="5369" width="2.7109375" style="68" customWidth="1"/>
    <col min="5370" max="5370" width="3.42578125" style="68" customWidth="1"/>
    <col min="5371" max="5371" width="3.140625" style="68" customWidth="1"/>
    <col min="5372" max="5372" width="5" style="68" customWidth="1"/>
    <col min="5373" max="5373" width="1.7109375" style="68" customWidth="1"/>
    <col min="5374" max="5374" width="4.85546875" style="68" customWidth="1"/>
    <col min="5375" max="5375" width="1.28515625" style="68" customWidth="1"/>
    <col min="5376" max="5376" width="5.28515625" style="68" customWidth="1"/>
    <col min="5377" max="5377" width="0.85546875" style="68" customWidth="1"/>
    <col min="5378" max="5378" width="3" style="68" customWidth="1"/>
    <col min="5379" max="5379" width="3.42578125" style="68" customWidth="1"/>
    <col min="5380" max="5380" width="10.85546875" style="68" customWidth="1"/>
    <col min="5381" max="5381" width="14" style="68" customWidth="1"/>
    <col min="5382" max="5382" width="17.140625" style="68" customWidth="1"/>
    <col min="5383" max="5383" width="15.5703125" style="68" customWidth="1"/>
    <col min="5384" max="5384" width="13.28515625" style="68" customWidth="1"/>
    <col min="5385" max="5385" width="12.28515625" style="68" customWidth="1"/>
    <col min="5386" max="5386" width="13.42578125" style="68" customWidth="1"/>
    <col min="5387" max="5387" width="51.140625" style="68" customWidth="1"/>
    <col min="5388" max="5388" width="59" style="68" customWidth="1"/>
    <col min="5389" max="5389" width="60.85546875" style="68" customWidth="1"/>
    <col min="5390" max="5390" width="42.42578125" style="68" customWidth="1"/>
    <col min="5391" max="5391" width="15.42578125" style="68" customWidth="1"/>
    <col min="5392" max="5392" width="19" style="68" customWidth="1"/>
    <col min="5393" max="5609" width="9.140625" style="68"/>
    <col min="5610" max="5610" width="2.42578125" style="68" customWidth="1"/>
    <col min="5611" max="5611" width="40.28515625" style="68" customWidth="1"/>
    <col min="5612" max="5612" width="7.5703125" style="68" customWidth="1"/>
    <col min="5613" max="5613" width="4.28515625" style="68" customWidth="1"/>
    <col min="5614" max="5614" width="3" style="68" customWidth="1"/>
    <col min="5615" max="5615" width="5.140625" style="68" customWidth="1"/>
    <col min="5616" max="5616" width="1.140625" style="68" customWidth="1"/>
    <col min="5617" max="5617" width="3.42578125" style="68" customWidth="1"/>
    <col min="5618" max="5618" width="3" style="68" customWidth="1"/>
    <col min="5619" max="5619" width="4" style="68" customWidth="1"/>
    <col min="5620" max="5620" width="3.140625" style="68" customWidth="1"/>
    <col min="5621" max="5621" width="6.140625" style="68" customWidth="1"/>
    <col min="5622" max="5622" width="4.28515625" style="68" customWidth="1"/>
    <col min="5623" max="5623" width="1.7109375" style="68" customWidth="1"/>
    <col min="5624" max="5624" width="3.42578125" style="68" customWidth="1"/>
    <col min="5625" max="5625" width="2.7109375" style="68" customWidth="1"/>
    <col min="5626" max="5626" width="3.42578125" style="68" customWidth="1"/>
    <col min="5627" max="5627" width="3.140625" style="68" customWidth="1"/>
    <col min="5628" max="5628" width="5" style="68" customWidth="1"/>
    <col min="5629" max="5629" width="1.7109375" style="68" customWidth="1"/>
    <col min="5630" max="5630" width="4.85546875" style="68" customWidth="1"/>
    <col min="5631" max="5631" width="1.28515625" style="68" customWidth="1"/>
    <col min="5632" max="5632" width="5.28515625" style="68" customWidth="1"/>
    <col min="5633" max="5633" width="0.85546875" style="68" customWidth="1"/>
    <col min="5634" max="5634" width="3" style="68" customWidth="1"/>
    <col min="5635" max="5635" width="3.42578125" style="68" customWidth="1"/>
    <col min="5636" max="5636" width="10.85546875" style="68" customWidth="1"/>
    <col min="5637" max="5637" width="14" style="68" customWidth="1"/>
    <col min="5638" max="5638" width="17.140625" style="68" customWidth="1"/>
    <col min="5639" max="5639" width="15.5703125" style="68" customWidth="1"/>
    <col min="5640" max="5640" width="13.28515625" style="68" customWidth="1"/>
    <col min="5641" max="5641" width="12.28515625" style="68" customWidth="1"/>
    <col min="5642" max="5642" width="13.42578125" style="68" customWidth="1"/>
    <col min="5643" max="5643" width="51.140625" style="68" customWidth="1"/>
    <col min="5644" max="5644" width="59" style="68" customWidth="1"/>
    <col min="5645" max="5645" width="60.85546875" style="68" customWidth="1"/>
    <col min="5646" max="5646" width="42.42578125" style="68" customWidth="1"/>
    <col min="5647" max="5647" width="15.42578125" style="68" customWidth="1"/>
    <col min="5648" max="5648" width="19" style="68" customWidth="1"/>
    <col min="5649" max="5865" width="9.140625" style="68"/>
    <col min="5866" max="5866" width="2.42578125" style="68" customWidth="1"/>
    <col min="5867" max="5867" width="40.28515625" style="68" customWidth="1"/>
    <col min="5868" max="5868" width="7.5703125" style="68" customWidth="1"/>
    <col min="5869" max="5869" width="4.28515625" style="68" customWidth="1"/>
    <col min="5870" max="5870" width="3" style="68" customWidth="1"/>
    <col min="5871" max="5871" width="5.140625" style="68" customWidth="1"/>
    <col min="5872" max="5872" width="1.140625" style="68" customWidth="1"/>
    <col min="5873" max="5873" width="3.42578125" style="68" customWidth="1"/>
    <col min="5874" max="5874" width="3" style="68" customWidth="1"/>
    <col min="5875" max="5875" width="4" style="68" customWidth="1"/>
    <col min="5876" max="5876" width="3.140625" style="68" customWidth="1"/>
    <col min="5877" max="5877" width="6.140625" style="68" customWidth="1"/>
    <col min="5878" max="5878" width="4.28515625" style="68" customWidth="1"/>
    <col min="5879" max="5879" width="1.7109375" style="68" customWidth="1"/>
    <col min="5880" max="5880" width="3.42578125" style="68" customWidth="1"/>
    <col min="5881" max="5881" width="2.7109375" style="68" customWidth="1"/>
    <col min="5882" max="5882" width="3.42578125" style="68" customWidth="1"/>
    <col min="5883" max="5883" width="3.140625" style="68" customWidth="1"/>
    <col min="5884" max="5884" width="5" style="68" customWidth="1"/>
    <col min="5885" max="5885" width="1.7109375" style="68" customWidth="1"/>
    <col min="5886" max="5886" width="4.85546875" style="68" customWidth="1"/>
    <col min="5887" max="5887" width="1.28515625" style="68" customWidth="1"/>
    <col min="5888" max="5888" width="5.28515625" style="68" customWidth="1"/>
    <col min="5889" max="5889" width="0.85546875" style="68" customWidth="1"/>
    <col min="5890" max="5890" width="3" style="68" customWidth="1"/>
    <col min="5891" max="5891" width="3.42578125" style="68" customWidth="1"/>
    <col min="5892" max="5892" width="10.85546875" style="68" customWidth="1"/>
    <col min="5893" max="5893" width="14" style="68" customWidth="1"/>
    <col min="5894" max="5894" width="17.140625" style="68" customWidth="1"/>
    <col min="5895" max="5895" width="15.5703125" style="68" customWidth="1"/>
    <col min="5896" max="5896" width="13.28515625" style="68" customWidth="1"/>
    <col min="5897" max="5897" width="12.28515625" style="68" customWidth="1"/>
    <col min="5898" max="5898" width="13.42578125" style="68" customWidth="1"/>
    <col min="5899" max="5899" width="51.140625" style="68" customWidth="1"/>
    <col min="5900" max="5900" width="59" style="68" customWidth="1"/>
    <col min="5901" max="5901" width="60.85546875" style="68" customWidth="1"/>
    <col min="5902" max="5902" width="42.42578125" style="68" customWidth="1"/>
    <col min="5903" max="5903" width="15.42578125" style="68" customWidth="1"/>
    <col min="5904" max="5904" width="19" style="68" customWidth="1"/>
    <col min="5905" max="6121" width="9.140625" style="68"/>
    <col min="6122" max="6122" width="2.42578125" style="68" customWidth="1"/>
    <col min="6123" max="6123" width="40.28515625" style="68" customWidth="1"/>
    <col min="6124" max="6124" width="7.5703125" style="68" customWidth="1"/>
    <col min="6125" max="6125" width="4.28515625" style="68" customWidth="1"/>
    <col min="6126" max="6126" width="3" style="68" customWidth="1"/>
    <col min="6127" max="6127" width="5.140625" style="68" customWidth="1"/>
    <col min="6128" max="6128" width="1.140625" style="68" customWidth="1"/>
    <col min="6129" max="6129" width="3.42578125" style="68" customWidth="1"/>
    <col min="6130" max="6130" width="3" style="68" customWidth="1"/>
    <col min="6131" max="6131" width="4" style="68" customWidth="1"/>
    <col min="6132" max="6132" width="3.140625" style="68" customWidth="1"/>
    <col min="6133" max="6133" width="6.140625" style="68" customWidth="1"/>
    <col min="6134" max="6134" width="4.28515625" style="68" customWidth="1"/>
    <col min="6135" max="6135" width="1.7109375" style="68" customWidth="1"/>
    <col min="6136" max="6136" width="3.42578125" style="68" customWidth="1"/>
    <col min="6137" max="6137" width="2.7109375" style="68" customWidth="1"/>
    <col min="6138" max="6138" width="3.42578125" style="68" customWidth="1"/>
    <col min="6139" max="6139" width="3.140625" style="68" customWidth="1"/>
    <col min="6140" max="6140" width="5" style="68" customWidth="1"/>
    <col min="6141" max="6141" width="1.7109375" style="68" customWidth="1"/>
    <col min="6142" max="6142" width="4.85546875" style="68" customWidth="1"/>
    <col min="6143" max="6143" width="1.28515625" style="68" customWidth="1"/>
    <col min="6144" max="6144" width="5.28515625" style="68" customWidth="1"/>
    <col min="6145" max="6145" width="0.85546875" style="68" customWidth="1"/>
    <col min="6146" max="6146" width="3" style="68" customWidth="1"/>
    <col min="6147" max="6147" width="3.42578125" style="68" customWidth="1"/>
    <col min="6148" max="6148" width="10.85546875" style="68" customWidth="1"/>
    <col min="6149" max="6149" width="14" style="68" customWidth="1"/>
    <col min="6150" max="6150" width="17.140625" style="68" customWidth="1"/>
    <col min="6151" max="6151" width="15.5703125" style="68" customWidth="1"/>
    <col min="6152" max="6152" width="13.28515625" style="68" customWidth="1"/>
    <col min="6153" max="6153" width="12.28515625" style="68" customWidth="1"/>
    <col min="6154" max="6154" width="13.42578125" style="68" customWidth="1"/>
    <col min="6155" max="6155" width="51.140625" style="68" customWidth="1"/>
    <col min="6156" max="6156" width="59" style="68" customWidth="1"/>
    <col min="6157" max="6157" width="60.85546875" style="68" customWidth="1"/>
    <col min="6158" max="6158" width="42.42578125" style="68" customWidth="1"/>
    <col min="6159" max="6159" width="15.42578125" style="68" customWidth="1"/>
    <col min="6160" max="6160" width="19" style="68" customWidth="1"/>
    <col min="6161" max="6377" width="9.140625" style="68"/>
    <col min="6378" max="6378" width="2.42578125" style="68" customWidth="1"/>
    <col min="6379" max="6379" width="40.28515625" style="68" customWidth="1"/>
    <col min="6380" max="6380" width="7.5703125" style="68" customWidth="1"/>
    <col min="6381" max="6381" width="4.28515625" style="68" customWidth="1"/>
    <col min="6382" max="6382" width="3" style="68" customWidth="1"/>
    <col min="6383" max="6383" width="5.140625" style="68" customWidth="1"/>
    <col min="6384" max="6384" width="1.140625" style="68" customWidth="1"/>
    <col min="6385" max="6385" width="3.42578125" style="68" customWidth="1"/>
    <col min="6386" max="6386" width="3" style="68" customWidth="1"/>
    <col min="6387" max="6387" width="4" style="68" customWidth="1"/>
    <col min="6388" max="6388" width="3.140625" style="68" customWidth="1"/>
    <col min="6389" max="6389" width="6.140625" style="68" customWidth="1"/>
    <col min="6390" max="6390" width="4.28515625" style="68" customWidth="1"/>
    <col min="6391" max="6391" width="1.7109375" style="68" customWidth="1"/>
    <col min="6392" max="6392" width="3.42578125" style="68" customWidth="1"/>
    <col min="6393" max="6393" width="2.7109375" style="68" customWidth="1"/>
    <col min="6394" max="6394" width="3.42578125" style="68" customWidth="1"/>
    <col min="6395" max="6395" width="3.140625" style="68" customWidth="1"/>
    <col min="6396" max="6396" width="5" style="68" customWidth="1"/>
    <col min="6397" max="6397" width="1.7109375" style="68" customWidth="1"/>
    <col min="6398" max="6398" width="4.85546875" style="68" customWidth="1"/>
    <col min="6399" max="6399" width="1.28515625" style="68" customWidth="1"/>
    <col min="6400" max="6400" width="5.28515625" style="68" customWidth="1"/>
    <col min="6401" max="6401" width="0.85546875" style="68" customWidth="1"/>
    <col min="6402" max="6402" width="3" style="68" customWidth="1"/>
    <col min="6403" max="6403" width="3.42578125" style="68" customWidth="1"/>
    <col min="6404" max="6404" width="10.85546875" style="68" customWidth="1"/>
    <col min="6405" max="6405" width="14" style="68" customWidth="1"/>
    <col min="6406" max="6406" width="17.140625" style="68" customWidth="1"/>
    <col min="6407" max="6407" width="15.5703125" style="68" customWidth="1"/>
    <col min="6408" max="6408" width="13.28515625" style="68" customWidth="1"/>
    <col min="6409" max="6409" width="12.28515625" style="68" customWidth="1"/>
    <col min="6410" max="6410" width="13.42578125" style="68" customWidth="1"/>
    <col min="6411" max="6411" width="51.140625" style="68" customWidth="1"/>
    <col min="6412" max="6412" width="59" style="68" customWidth="1"/>
    <col min="6413" max="6413" width="60.85546875" style="68" customWidth="1"/>
    <col min="6414" max="6414" width="42.42578125" style="68" customWidth="1"/>
    <col min="6415" max="6415" width="15.42578125" style="68" customWidth="1"/>
    <col min="6416" max="6416" width="19" style="68" customWidth="1"/>
    <col min="6417" max="6633" width="9.140625" style="68"/>
    <col min="6634" max="6634" width="2.42578125" style="68" customWidth="1"/>
    <col min="6635" max="6635" width="40.28515625" style="68" customWidth="1"/>
    <col min="6636" max="6636" width="7.5703125" style="68" customWidth="1"/>
    <col min="6637" max="6637" width="4.28515625" style="68" customWidth="1"/>
    <col min="6638" max="6638" width="3" style="68" customWidth="1"/>
    <col min="6639" max="6639" width="5.140625" style="68" customWidth="1"/>
    <col min="6640" max="6640" width="1.140625" style="68" customWidth="1"/>
    <col min="6641" max="6641" width="3.42578125" style="68" customWidth="1"/>
    <col min="6642" max="6642" width="3" style="68" customWidth="1"/>
    <col min="6643" max="6643" width="4" style="68" customWidth="1"/>
    <col min="6644" max="6644" width="3.140625" style="68" customWidth="1"/>
    <col min="6645" max="6645" width="6.140625" style="68" customWidth="1"/>
    <col min="6646" max="6646" width="4.28515625" style="68" customWidth="1"/>
    <col min="6647" max="6647" width="1.7109375" style="68" customWidth="1"/>
    <col min="6648" max="6648" width="3.42578125" style="68" customWidth="1"/>
    <col min="6649" max="6649" width="2.7109375" style="68" customWidth="1"/>
    <col min="6650" max="6650" width="3.42578125" style="68" customWidth="1"/>
    <col min="6651" max="6651" width="3.140625" style="68" customWidth="1"/>
    <col min="6652" max="6652" width="5" style="68" customWidth="1"/>
    <col min="6653" max="6653" width="1.7109375" style="68" customWidth="1"/>
    <col min="6654" max="6654" width="4.85546875" style="68" customWidth="1"/>
    <col min="6655" max="6655" width="1.28515625" style="68" customWidth="1"/>
    <col min="6656" max="6656" width="5.28515625" style="68" customWidth="1"/>
    <col min="6657" max="6657" width="0.85546875" style="68" customWidth="1"/>
    <col min="6658" max="6658" width="3" style="68" customWidth="1"/>
    <col min="6659" max="6659" width="3.42578125" style="68" customWidth="1"/>
    <col min="6660" max="6660" width="10.85546875" style="68" customWidth="1"/>
    <col min="6661" max="6661" width="14" style="68" customWidth="1"/>
    <col min="6662" max="6662" width="17.140625" style="68" customWidth="1"/>
    <col min="6663" max="6663" width="15.5703125" style="68" customWidth="1"/>
    <col min="6664" max="6664" width="13.28515625" style="68" customWidth="1"/>
    <col min="6665" max="6665" width="12.28515625" style="68" customWidth="1"/>
    <col min="6666" max="6666" width="13.42578125" style="68" customWidth="1"/>
    <col min="6667" max="6667" width="51.140625" style="68" customWidth="1"/>
    <col min="6668" max="6668" width="59" style="68" customWidth="1"/>
    <col min="6669" max="6669" width="60.85546875" style="68" customWidth="1"/>
    <col min="6670" max="6670" width="42.42578125" style="68" customWidth="1"/>
    <col min="6671" max="6671" width="15.42578125" style="68" customWidth="1"/>
    <col min="6672" max="6672" width="19" style="68" customWidth="1"/>
    <col min="6673" max="6889" width="9.140625" style="68"/>
    <col min="6890" max="6890" width="2.42578125" style="68" customWidth="1"/>
    <col min="6891" max="6891" width="40.28515625" style="68" customWidth="1"/>
    <col min="6892" max="6892" width="7.5703125" style="68" customWidth="1"/>
    <col min="6893" max="6893" width="4.28515625" style="68" customWidth="1"/>
    <col min="6894" max="6894" width="3" style="68" customWidth="1"/>
    <col min="6895" max="6895" width="5.140625" style="68" customWidth="1"/>
    <col min="6896" max="6896" width="1.140625" style="68" customWidth="1"/>
    <col min="6897" max="6897" width="3.42578125" style="68" customWidth="1"/>
    <col min="6898" max="6898" width="3" style="68" customWidth="1"/>
    <col min="6899" max="6899" width="4" style="68" customWidth="1"/>
    <col min="6900" max="6900" width="3.140625" style="68" customWidth="1"/>
    <col min="6901" max="6901" width="6.140625" style="68" customWidth="1"/>
    <col min="6902" max="6902" width="4.28515625" style="68" customWidth="1"/>
    <col min="6903" max="6903" width="1.7109375" style="68" customWidth="1"/>
    <col min="6904" max="6904" width="3.42578125" style="68" customWidth="1"/>
    <col min="6905" max="6905" width="2.7109375" style="68" customWidth="1"/>
    <col min="6906" max="6906" width="3.42578125" style="68" customWidth="1"/>
    <col min="6907" max="6907" width="3.140625" style="68" customWidth="1"/>
    <col min="6908" max="6908" width="5" style="68" customWidth="1"/>
    <col min="6909" max="6909" width="1.7109375" style="68" customWidth="1"/>
    <col min="6910" max="6910" width="4.85546875" style="68" customWidth="1"/>
    <col min="6911" max="6911" width="1.28515625" style="68" customWidth="1"/>
    <col min="6912" max="6912" width="5.28515625" style="68" customWidth="1"/>
    <col min="6913" max="6913" width="0.85546875" style="68" customWidth="1"/>
    <col min="6914" max="6914" width="3" style="68" customWidth="1"/>
    <col min="6915" max="6915" width="3.42578125" style="68" customWidth="1"/>
    <col min="6916" max="6916" width="10.85546875" style="68" customWidth="1"/>
    <col min="6917" max="6917" width="14" style="68" customWidth="1"/>
    <col min="6918" max="6918" width="17.140625" style="68" customWidth="1"/>
    <col min="6919" max="6919" width="15.5703125" style="68" customWidth="1"/>
    <col min="6920" max="6920" width="13.28515625" style="68" customWidth="1"/>
    <col min="6921" max="6921" width="12.28515625" style="68" customWidth="1"/>
    <col min="6922" max="6922" width="13.42578125" style="68" customWidth="1"/>
    <col min="6923" max="6923" width="51.140625" style="68" customWidth="1"/>
    <col min="6924" max="6924" width="59" style="68" customWidth="1"/>
    <col min="6925" max="6925" width="60.85546875" style="68" customWidth="1"/>
    <col min="6926" max="6926" width="42.42578125" style="68" customWidth="1"/>
    <col min="6927" max="6927" width="15.42578125" style="68" customWidth="1"/>
    <col min="6928" max="6928" width="19" style="68" customWidth="1"/>
    <col min="6929" max="7145" width="9.140625" style="68"/>
    <col min="7146" max="7146" width="2.42578125" style="68" customWidth="1"/>
    <col min="7147" max="7147" width="40.28515625" style="68" customWidth="1"/>
    <col min="7148" max="7148" width="7.5703125" style="68" customWidth="1"/>
    <col min="7149" max="7149" width="4.28515625" style="68" customWidth="1"/>
    <col min="7150" max="7150" width="3" style="68" customWidth="1"/>
    <col min="7151" max="7151" width="5.140625" style="68" customWidth="1"/>
    <col min="7152" max="7152" width="1.140625" style="68" customWidth="1"/>
    <col min="7153" max="7153" width="3.42578125" style="68" customWidth="1"/>
    <col min="7154" max="7154" width="3" style="68" customWidth="1"/>
    <col min="7155" max="7155" width="4" style="68" customWidth="1"/>
    <col min="7156" max="7156" width="3.140625" style="68" customWidth="1"/>
    <col min="7157" max="7157" width="6.140625" style="68" customWidth="1"/>
    <col min="7158" max="7158" width="4.28515625" style="68" customWidth="1"/>
    <col min="7159" max="7159" width="1.7109375" style="68" customWidth="1"/>
    <col min="7160" max="7160" width="3.42578125" style="68" customWidth="1"/>
    <col min="7161" max="7161" width="2.7109375" style="68" customWidth="1"/>
    <col min="7162" max="7162" width="3.42578125" style="68" customWidth="1"/>
    <col min="7163" max="7163" width="3.140625" style="68" customWidth="1"/>
    <col min="7164" max="7164" width="5" style="68" customWidth="1"/>
    <col min="7165" max="7165" width="1.7109375" style="68" customWidth="1"/>
    <col min="7166" max="7166" width="4.85546875" style="68" customWidth="1"/>
    <col min="7167" max="7167" width="1.28515625" style="68" customWidth="1"/>
    <col min="7168" max="7168" width="5.28515625" style="68" customWidth="1"/>
    <col min="7169" max="7169" width="0.85546875" style="68" customWidth="1"/>
    <col min="7170" max="7170" width="3" style="68" customWidth="1"/>
    <col min="7171" max="7171" width="3.42578125" style="68" customWidth="1"/>
    <col min="7172" max="7172" width="10.85546875" style="68" customWidth="1"/>
    <col min="7173" max="7173" width="14" style="68" customWidth="1"/>
    <col min="7174" max="7174" width="17.140625" style="68" customWidth="1"/>
    <col min="7175" max="7175" width="15.5703125" style="68" customWidth="1"/>
    <col min="7176" max="7176" width="13.28515625" style="68" customWidth="1"/>
    <col min="7177" max="7177" width="12.28515625" style="68" customWidth="1"/>
    <col min="7178" max="7178" width="13.42578125" style="68" customWidth="1"/>
    <col min="7179" max="7179" width="51.140625" style="68" customWidth="1"/>
    <col min="7180" max="7180" width="59" style="68" customWidth="1"/>
    <col min="7181" max="7181" width="60.85546875" style="68" customWidth="1"/>
    <col min="7182" max="7182" width="42.42578125" style="68" customWidth="1"/>
    <col min="7183" max="7183" width="15.42578125" style="68" customWidth="1"/>
    <col min="7184" max="7184" width="19" style="68" customWidth="1"/>
    <col min="7185" max="7401" width="9.140625" style="68"/>
    <col min="7402" max="7402" width="2.42578125" style="68" customWidth="1"/>
    <col min="7403" max="7403" width="40.28515625" style="68" customWidth="1"/>
    <col min="7404" max="7404" width="7.5703125" style="68" customWidth="1"/>
    <col min="7405" max="7405" width="4.28515625" style="68" customWidth="1"/>
    <col min="7406" max="7406" width="3" style="68" customWidth="1"/>
    <col min="7407" max="7407" width="5.140625" style="68" customWidth="1"/>
    <col min="7408" max="7408" width="1.140625" style="68" customWidth="1"/>
    <col min="7409" max="7409" width="3.42578125" style="68" customWidth="1"/>
    <col min="7410" max="7410" width="3" style="68" customWidth="1"/>
    <col min="7411" max="7411" width="4" style="68" customWidth="1"/>
    <col min="7412" max="7412" width="3.140625" style="68" customWidth="1"/>
    <col min="7413" max="7413" width="6.140625" style="68" customWidth="1"/>
    <col min="7414" max="7414" width="4.28515625" style="68" customWidth="1"/>
    <col min="7415" max="7415" width="1.7109375" style="68" customWidth="1"/>
    <col min="7416" max="7416" width="3.42578125" style="68" customWidth="1"/>
    <col min="7417" max="7417" width="2.7109375" style="68" customWidth="1"/>
    <col min="7418" max="7418" width="3.42578125" style="68" customWidth="1"/>
    <col min="7419" max="7419" width="3.140625" style="68" customWidth="1"/>
    <col min="7420" max="7420" width="5" style="68" customWidth="1"/>
    <col min="7421" max="7421" width="1.7109375" style="68" customWidth="1"/>
    <col min="7422" max="7422" width="4.85546875" style="68" customWidth="1"/>
    <col min="7423" max="7423" width="1.28515625" style="68" customWidth="1"/>
    <col min="7424" max="7424" width="5.28515625" style="68" customWidth="1"/>
    <col min="7425" max="7425" width="0.85546875" style="68" customWidth="1"/>
    <col min="7426" max="7426" width="3" style="68" customWidth="1"/>
    <col min="7427" max="7427" width="3.42578125" style="68" customWidth="1"/>
    <col min="7428" max="7428" width="10.85546875" style="68" customWidth="1"/>
    <col min="7429" max="7429" width="14" style="68" customWidth="1"/>
    <col min="7430" max="7430" width="17.140625" style="68" customWidth="1"/>
    <col min="7431" max="7431" width="15.5703125" style="68" customWidth="1"/>
    <col min="7432" max="7432" width="13.28515625" style="68" customWidth="1"/>
    <col min="7433" max="7433" width="12.28515625" style="68" customWidth="1"/>
    <col min="7434" max="7434" width="13.42578125" style="68" customWidth="1"/>
    <col min="7435" max="7435" width="51.140625" style="68" customWidth="1"/>
    <col min="7436" max="7436" width="59" style="68" customWidth="1"/>
    <col min="7437" max="7437" width="60.85546875" style="68" customWidth="1"/>
    <col min="7438" max="7438" width="42.42578125" style="68" customWidth="1"/>
    <col min="7439" max="7439" width="15.42578125" style="68" customWidth="1"/>
    <col min="7440" max="7440" width="19" style="68" customWidth="1"/>
    <col min="7441" max="7657" width="9.140625" style="68"/>
    <col min="7658" max="7658" width="2.42578125" style="68" customWidth="1"/>
    <col min="7659" max="7659" width="40.28515625" style="68" customWidth="1"/>
    <col min="7660" max="7660" width="7.5703125" style="68" customWidth="1"/>
    <col min="7661" max="7661" width="4.28515625" style="68" customWidth="1"/>
    <col min="7662" max="7662" width="3" style="68" customWidth="1"/>
    <col min="7663" max="7663" width="5.140625" style="68" customWidth="1"/>
    <col min="7664" max="7664" width="1.140625" style="68" customWidth="1"/>
    <col min="7665" max="7665" width="3.42578125" style="68" customWidth="1"/>
    <col min="7666" max="7666" width="3" style="68" customWidth="1"/>
    <col min="7667" max="7667" width="4" style="68" customWidth="1"/>
    <col min="7668" max="7668" width="3.140625" style="68" customWidth="1"/>
    <col min="7669" max="7669" width="6.140625" style="68" customWidth="1"/>
    <col min="7670" max="7670" width="4.28515625" style="68" customWidth="1"/>
    <col min="7671" max="7671" width="1.7109375" style="68" customWidth="1"/>
    <col min="7672" max="7672" width="3.42578125" style="68" customWidth="1"/>
    <col min="7673" max="7673" width="2.7109375" style="68" customWidth="1"/>
    <col min="7674" max="7674" width="3.42578125" style="68" customWidth="1"/>
    <col min="7675" max="7675" width="3.140625" style="68" customWidth="1"/>
    <col min="7676" max="7676" width="5" style="68" customWidth="1"/>
    <col min="7677" max="7677" width="1.7109375" style="68" customWidth="1"/>
    <col min="7678" max="7678" width="4.85546875" style="68" customWidth="1"/>
    <col min="7679" max="7679" width="1.28515625" style="68" customWidth="1"/>
    <col min="7680" max="7680" width="5.28515625" style="68" customWidth="1"/>
    <col min="7681" max="7681" width="0.85546875" style="68" customWidth="1"/>
    <col min="7682" max="7682" width="3" style="68" customWidth="1"/>
    <col min="7683" max="7683" width="3.42578125" style="68" customWidth="1"/>
    <col min="7684" max="7684" width="10.85546875" style="68" customWidth="1"/>
    <col min="7685" max="7685" width="14" style="68" customWidth="1"/>
    <col min="7686" max="7686" width="17.140625" style="68" customWidth="1"/>
    <col min="7687" max="7687" width="15.5703125" style="68" customWidth="1"/>
    <col min="7688" max="7688" width="13.28515625" style="68" customWidth="1"/>
    <col min="7689" max="7689" width="12.28515625" style="68" customWidth="1"/>
    <col min="7690" max="7690" width="13.42578125" style="68" customWidth="1"/>
    <col min="7691" max="7691" width="51.140625" style="68" customWidth="1"/>
    <col min="7692" max="7692" width="59" style="68" customWidth="1"/>
    <col min="7693" max="7693" width="60.85546875" style="68" customWidth="1"/>
    <col min="7694" max="7694" width="42.42578125" style="68" customWidth="1"/>
    <col min="7695" max="7695" width="15.42578125" style="68" customWidth="1"/>
    <col min="7696" max="7696" width="19" style="68" customWidth="1"/>
    <col min="7697" max="7913" width="9.140625" style="68"/>
    <col min="7914" max="7914" width="2.42578125" style="68" customWidth="1"/>
    <col min="7915" max="7915" width="40.28515625" style="68" customWidth="1"/>
    <col min="7916" max="7916" width="7.5703125" style="68" customWidth="1"/>
    <col min="7917" max="7917" width="4.28515625" style="68" customWidth="1"/>
    <col min="7918" max="7918" width="3" style="68" customWidth="1"/>
    <col min="7919" max="7919" width="5.140625" style="68" customWidth="1"/>
    <col min="7920" max="7920" width="1.140625" style="68" customWidth="1"/>
    <col min="7921" max="7921" width="3.42578125" style="68" customWidth="1"/>
    <col min="7922" max="7922" width="3" style="68" customWidth="1"/>
    <col min="7923" max="7923" width="4" style="68" customWidth="1"/>
    <col min="7924" max="7924" width="3.140625" style="68" customWidth="1"/>
    <col min="7925" max="7925" width="6.140625" style="68" customWidth="1"/>
    <col min="7926" max="7926" width="4.28515625" style="68" customWidth="1"/>
    <col min="7927" max="7927" width="1.7109375" style="68" customWidth="1"/>
    <col min="7928" max="7928" width="3.42578125" style="68" customWidth="1"/>
    <col min="7929" max="7929" width="2.7109375" style="68" customWidth="1"/>
    <col min="7930" max="7930" width="3.42578125" style="68" customWidth="1"/>
    <col min="7931" max="7931" width="3.140625" style="68" customWidth="1"/>
    <col min="7932" max="7932" width="5" style="68" customWidth="1"/>
    <col min="7933" max="7933" width="1.7109375" style="68" customWidth="1"/>
    <col min="7934" max="7934" width="4.85546875" style="68" customWidth="1"/>
    <col min="7935" max="7935" width="1.28515625" style="68" customWidth="1"/>
    <col min="7936" max="7936" width="5.28515625" style="68" customWidth="1"/>
    <col min="7937" max="7937" width="0.85546875" style="68" customWidth="1"/>
    <col min="7938" max="7938" width="3" style="68" customWidth="1"/>
    <col min="7939" max="7939" width="3.42578125" style="68" customWidth="1"/>
    <col min="7940" max="7940" width="10.85546875" style="68" customWidth="1"/>
    <col min="7941" max="7941" width="14" style="68" customWidth="1"/>
    <col min="7942" max="7942" width="17.140625" style="68" customWidth="1"/>
    <col min="7943" max="7943" width="15.5703125" style="68" customWidth="1"/>
    <col min="7944" max="7944" width="13.28515625" style="68" customWidth="1"/>
    <col min="7945" max="7945" width="12.28515625" style="68" customWidth="1"/>
    <col min="7946" max="7946" width="13.42578125" style="68" customWidth="1"/>
    <col min="7947" max="7947" width="51.140625" style="68" customWidth="1"/>
    <col min="7948" max="7948" width="59" style="68" customWidth="1"/>
    <col min="7949" max="7949" width="60.85546875" style="68" customWidth="1"/>
    <col min="7950" max="7950" width="42.42578125" style="68" customWidth="1"/>
    <col min="7951" max="7951" width="15.42578125" style="68" customWidth="1"/>
    <col min="7952" max="7952" width="19" style="68" customWidth="1"/>
    <col min="7953" max="8169" width="9.140625" style="68"/>
    <col min="8170" max="8170" width="2.42578125" style="68" customWidth="1"/>
    <col min="8171" max="8171" width="40.28515625" style="68" customWidth="1"/>
    <col min="8172" max="8172" width="7.5703125" style="68" customWidth="1"/>
    <col min="8173" max="8173" width="4.28515625" style="68" customWidth="1"/>
    <col min="8174" max="8174" width="3" style="68" customWidth="1"/>
    <col min="8175" max="8175" width="5.140625" style="68" customWidth="1"/>
    <col min="8176" max="8176" width="1.140625" style="68" customWidth="1"/>
    <col min="8177" max="8177" width="3.42578125" style="68" customWidth="1"/>
    <col min="8178" max="8178" width="3" style="68" customWidth="1"/>
    <col min="8179" max="8179" width="4" style="68" customWidth="1"/>
    <col min="8180" max="8180" width="3.140625" style="68" customWidth="1"/>
    <col min="8181" max="8181" width="6.140625" style="68" customWidth="1"/>
    <col min="8182" max="8182" width="4.28515625" style="68" customWidth="1"/>
    <col min="8183" max="8183" width="1.7109375" style="68" customWidth="1"/>
    <col min="8184" max="8184" width="3.42578125" style="68" customWidth="1"/>
    <col min="8185" max="8185" width="2.7109375" style="68" customWidth="1"/>
    <col min="8186" max="8186" width="3.42578125" style="68" customWidth="1"/>
    <col min="8187" max="8187" width="3.140625" style="68" customWidth="1"/>
    <col min="8188" max="8188" width="5" style="68" customWidth="1"/>
    <col min="8189" max="8189" width="1.7109375" style="68" customWidth="1"/>
    <col min="8190" max="8190" width="4.85546875" style="68" customWidth="1"/>
    <col min="8191" max="8191" width="1.28515625" style="68" customWidth="1"/>
    <col min="8192" max="8192" width="5.28515625" style="68" customWidth="1"/>
    <col min="8193" max="8193" width="0.85546875" style="68" customWidth="1"/>
    <col min="8194" max="8194" width="3" style="68" customWidth="1"/>
    <col min="8195" max="8195" width="3.42578125" style="68" customWidth="1"/>
    <col min="8196" max="8196" width="10.85546875" style="68" customWidth="1"/>
    <col min="8197" max="8197" width="14" style="68" customWidth="1"/>
    <col min="8198" max="8198" width="17.140625" style="68" customWidth="1"/>
    <col min="8199" max="8199" width="15.5703125" style="68" customWidth="1"/>
    <col min="8200" max="8200" width="13.28515625" style="68" customWidth="1"/>
    <col min="8201" max="8201" width="12.28515625" style="68" customWidth="1"/>
    <col min="8202" max="8202" width="13.42578125" style="68" customWidth="1"/>
    <col min="8203" max="8203" width="51.140625" style="68" customWidth="1"/>
    <col min="8204" max="8204" width="59" style="68" customWidth="1"/>
    <col min="8205" max="8205" width="60.85546875" style="68" customWidth="1"/>
    <col min="8206" max="8206" width="42.42578125" style="68" customWidth="1"/>
    <col min="8207" max="8207" width="15.42578125" style="68" customWidth="1"/>
    <col min="8208" max="8208" width="19" style="68" customWidth="1"/>
    <col min="8209" max="8425" width="9.140625" style="68"/>
    <col min="8426" max="8426" width="2.42578125" style="68" customWidth="1"/>
    <col min="8427" max="8427" width="40.28515625" style="68" customWidth="1"/>
    <col min="8428" max="8428" width="7.5703125" style="68" customWidth="1"/>
    <col min="8429" max="8429" width="4.28515625" style="68" customWidth="1"/>
    <col min="8430" max="8430" width="3" style="68" customWidth="1"/>
    <col min="8431" max="8431" width="5.140625" style="68" customWidth="1"/>
    <col min="8432" max="8432" width="1.140625" style="68" customWidth="1"/>
    <col min="8433" max="8433" width="3.42578125" style="68" customWidth="1"/>
    <col min="8434" max="8434" width="3" style="68" customWidth="1"/>
    <col min="8435" max="8435" width="4" style="68" customWidth="1"/>
    <col min="8436" max="8436" width="3.140625" style="68" customWidth="1"/>
    <col min="8437" max="8437" width="6.140625" style="68" customWidth="1"/>
    <col min="8438" max="8438" width="4.28515625" style="68" customWidth="1"/>
    <col min="8439" max="8439" width="1.7109375" style="68" customWidth="1"/>
    <col min="8440" max="8440" width="3.42578125" style="68" customWidth="1"/>
    <col min="8441" max="8441" width="2.7109375" style="68" customWidth="1"/>
    <col min="8442" max="8442" width="3.42578125" style="68" customWidth="1"/>
    <col min="8443" max="8443" width="3.140625" style="68" customWidth="1"/>
    <col min="8444" max="8444" width="5" style="68" customWidth="1"/>
    <col min="8445" max="8445" width="1.7109375" style="68" customWidth="1"/>
    <col min="8446" max="8446" width="4.85546875" style="68" customWidth="1"/>
    <col min="8447" max="8447" width="1.28515625" style="68" customWidth="1"/>
    <col min="8448" max="8448" width="5.28515625" style="68" customWidth="1"/>
    <col min="8449" max="8449" width="0.85546875" style="68" customWidth="1"/>
    <col min="8450" max="8450" width="3" style="68" customWidth="1"/>
    <col min="8451" max="8451" width="3.42578125" style="68" customWidth="1"/>
    <col min="8452" max="8452" width="10.85546875" style="68" customWidth="1"/>
    <col min="8453" max="8453" width="14" style="68" customWidth="1"/>
    <col min="8454" max="8454" width="17.140625" style="68" customWidth="1"/>
    <col min="8455" max="8455" width="15.5703125" style="68" customWidth="1"/>
    <col min="8456" max="8456" width="13.28515625" style="68" customWidth="1"/>
    <col min="8457" max="8457" width="12.28515625" style="68" customWidth="1"/>
    <col min="8458" max="8458" width="13.42578125" style="68" customWidth="1"/>
    <col min="8459" max="8459" width="51.140625" style="68" customWidth="1"/>
    <col min="8460" max="8460" width="59" style="68" customWidth="1"/>
    <col min="8461" max="8461" width="60.85546875" style="68" customWidth="1"/>
    <col min="8462" max="8462" width="42.42578125" style="68" customWidth="1"/>
    <col min="8463" max="8463" width="15.42578125" style="68" customWidth="1"/>
    <col min="8464" max="8464" width="19" style="68" customWidth="1"/>
    <col min="8465" max="8681" width="9.140625" style="68"/>
    <col min="8682" max="8682" width="2.42578125" style="68" customWidth="1"/>
    <col min="8683" max="8683" width="40.28515625" style="68" customWidth="1"/>
    <col min="8684" max="8684" width="7.5703125" style="68" customWidth="1"/>
    <col min="8685" max="8685" width="4.28515625" style="68" customWidth="1"/>
    <col min="8686" max="8686" width="3" style="68" customWidth="1"/>
    <col min="8687" max="8687" width="5.140625" style="68" customWidth="1"/>
    <col min="8688" max="8688" width="1.140625" style="68" customWidth="1"/>
    <col min="8689" max="8689" width="3.42578125" style="68" customWidth="1"/>
    <col min="8690" max="8690" width="3" style="68" customWidth="1"/>
    <col min="8691" max="8691" width="4" style="68" customWidth="1"/>
    <col min="8692" max="8692" width="3.140625" style="68" customWidth="1"/>
    <col min="8693" max="8693" width="6.140625" style="68" customWidth="1"/>
    <col min="8694" max="8694" width="4.28515625" style="68" customWidth="1"/>
    <col min="8695" max="8695" width="1.7109375" style="68" customWidth="1"/>
    <col min="8696" max="8696" width="3.42578125" style="68" customWidth="1"/>
    <col min="8697" max="8697" width="2.7109375" style="68" customWidth="1"/>
    <col min="8698" max="8698" width="3.42578125" style="68" customWidth="1"/>
    <col min="8699" max="8699" width="3.140625" style="68" customWidth="1"/>
    <col min="8700" max="8700" width="5" style="68" customWidth="1"/>
    <col min="8701" max="8701" width="1.7109375" style="68" customWidth="1"/>
    <col min="8702" max="8702" width="4.85546875" style="68" customWidth="1"/>
    <col min="8703" max="8703" width="1.28515625" style="68" customWidth="1"/>
    <col min="8704" max="8704" width="5.28515625" style="68" customWidth="1"/>
    <col min="8705" max="8705" width="0.85546875" style="68" customWidth="1"/>
    <col min="8706" max="8706" width="3" style="68" customWidth="1"/>
    <col min="8707" max="8707" width="3.42578125" style="68" customWidth="1"/>
    <col min="8708" max="8708" width="10.85546875" style="68" customWidth="1"/>
    <col min="8709" max="8709" width="14" style="68" customWidth="1"/>
    <col min="8710" max="8710" width="17.140625" style="68" customWidth="1"/>
    <col min="8711" max="8711" width="15.5703125" style="68" customWidth="1"/>
    <col min="8712" max="8712" width="13.28515625" style="68" customWidth="1"/>
    <col min="8713" max="8713" width="12.28515625" style="68" customWidth="1"/>
    <col min="8714" max="8714" width="13.42578125" style="68" customWidth="1"/>
    <col min="8715" max="8715" width="51.140625" style="68" customWidth="1"/>
    <col min="8716" max="8716" width="59" style="68" customWidth="1"/>
    <col min="8717" max="8717" width="60.85546875" style="68" customWidth="1"/>
    <col min="8718" max="8718" width="42.42578125" style="68" customWidth="1"/>
    <col min="8719" max="8719" width="15.42578125" style="68" customWidth="1"/>
    <col min="8720" max="8720" width="19" style="68" customWidth="1"/>
    <col min="8721" max="8937" width="9.140625" style="68"/>
    <col min="8938" max="8938" width="2.42578125" style="68" customWidth="1"/>
    <col min="8939" max="8939" width="40.28515625" style="68" customWidth="1"/>
    <col min="8940" max="8940" width="7.5703125" style="68" customWidth="1"/>
    <col min="8941" max="8941" width="4.28515625" style="68" customWidth="1"/>
    <col min="8942" max="8942" width="3" style="68" customWidth="1"/>
    <col min="8943" max="8943" width="5.140625" style="68" customWidth="1"/>
    <col min="8944" max="8944" width="1.140625" style="68" customWidth="1"/>
    <col min="8945" max="8945" width="3.42578125" style="68" customWidth="1"/>
    <col min="8946" max="8946" width="3" style="68" customWidth="1"/>
    <col min="8947" max="8947" width="4" style="68" customWidth="1"/>
    <col min="8948" max="8948" width="3.140625" style="68" customWidth="1"/>
    <col min="8949" max="8949" width="6.140625" style="68" customWidth="1"/>
    <col min="8950" max="8950" width="4.28515625" style="68" customWidth="1"/>
    <col min="8951" max="8951" width="1.7109375" style="68" customWidth="1"/>
    <col min="8952" max="8952" width="3.42578125" style="68" customWidth="1"/>
    <col min="8953" max="8953" width="2.7109375" style="68" customWidth="1"/>
    <col min="8954" max="8954" width="3.42578125" style="68" customWidth="1"/>
    <col min="8955" max="8955" width="3.140625" style="68" customWidth="1"/>
    <col min="8956" max="8956" width="5" style="68" customWidth="1"/>
    <col min="8957" max="8957" width="1.7109375" style="68" customWidth="1"/>
    <col min="8958" max="8958" width="4.85546875" style="68" customWidth="1"/>
    <col min="8959" max="8959" width="1.28515625" style="68" customWidth="1"/>
    <col min="8960" max="8960" width="5.28515625" style="68" customWidth="1"/>
    <col min="8961" max="8961" width="0.85546875" style="68" customWidth="1"/>
    <col min="8962" max="8962" width="3" style="68" customWidth="1"/>
    <col min="8963" max="8963" width="3.42578125" style="68" customWidth="1"/>
    <col min="8964" max="8964" width="10.85546875" style="68" customWidth="1"/>
    <col min="8965" max="8965" width="14" style="68" customWidth="1"/>
    <col min="8966" max="8966" width="17.140625" style="68" customWidth="1"/>
    <col min="8967" max="8967" width="15.5703125" style="68" customWidth="1"/>
    <col min="8968" max="8968" width="13.28515625" style="68" customWidth="1"/>
    <col min="8969" max="8969" width="12.28515625" style="68" customWidth="1"/>
    <col min="8970" max="8970" width="13.42578125" style="68" customWidth="1"/>
    <col min="8971" max="8971" width="51.140625" style="68" customWidth="1"/>
    <col min="8972" max="8972" width="59" style="68" customWidth="1"/>
    <col min="8973" max="8973" width="60.85546875" style="68" customWidth="1"/>
    <col min="8974" max="8974" width="42.42578125" style="68" customWidth="1"/>
    <col min="8975" max="8975" width="15.42578125" style="68" customWidth="1"/>
    <col min="8976" max="8976" width="19" style="68" customWidth="1"/>
    <col min="8977" max="9193" width="9.140625" style="68"/>
    <col min="9194" max="9194" width="2.42578125" style="68" customWidth="1"/>
    <col min="9195" max="9195" width="40.28515625" style="68" customWidth="1"/>
    <col min="9196" max="9196" width="7.5703125" style="68" customWidth="1"/>
    <col min="9197" max="9197" width="4.28515625" style="68" customWidth="1"/>
    <col min="9198" max="9198" width="3" style="68" customWidth="1"/>
    <col min="9199" max="9199" width="5.140625" style="68" customWidth="1"/>
    <col min="9200" max="9200" width="1.140625" style="68" customWidth="1"/>
    <col min="9201" max="9201" width="3.42578125" style="68" customWidth="1"/>
    <col min="9202" max="9202" width="3" style="68" customWidth="1"/>
    <col min="9203" max="9203" width="4" style="68" customWidth="1"/>
    <col min="9204" max="9204" width="3.140625" style="68" customWidth="1"/>
    <col min="9205" max="9205" width="6.140625" style="68" customWidth="1"/>
    <col min="9206" max="9206" width="4.28515625" style="68" customWidth="1"/>
    <col min="9207" max="9207" width="1.7109375" style="68" customWidth="1"/>
    <col min="9208" max="9208" width="3.42578125" style="68" customWidth="1"/>
    <col min="9209" max="9209" width="2.7109375" style="68" customWidth="1"/>
    <col min="9210" max="9210" width="3.42578125" style="68" customWidth="1"/>
    <col min="9211" max="9211" width="3.140625" style="68" customWidth="1"/>
    <col min="9212" max="9212" width="5" style="68" customWidth="1"/>
    <col min="9213" max="9213" width="1.7109375" style="68" customWidth="1"/>
    <col min="9214" max="9214" width="4.85546875" style="68" customWidth="1"/>
    <col min="9215" max="9215" width="1.28515625" style="68" customWidth="1"/>
    <col min="9216" max="9216" width="5.28515625" style="68" customWidth="1"/>
    <col min="9217" max="9217" width="0.85546875" style="68" customWidth="1"/>
    <col min="9218" max="9218" width="3" style="68" customWidth="1"/>
    <col min="9219" max="9219" width="3.42578125" style="68" customWidth="1"/>
    <col min="9220" max="9220" width="10.85546875" style="68" customWidth="1"/>
    <col min="9221" max="9221" width="14" style="68" customWidth="1"/>
    <col min="9222" max="9222" width="17.140625" style="68" customWidth="1"/>
    <col min="9223" max="9223" width="15.5703125" style="68" customWidth="1"/>
    <col min="9224" max="9224" width="13.28515625" style="68" customWidth="1"/>
    <col min="9225" max="9225" width="12.28515625" style="68" customWidth="1"/>
    <col min="9226" max="9226" width="13.42578125" style="68" customWidth="1"/>
    <col min="9227" max="9227" width="51.140625" style="68" customWidth="1"/>
    <col min="9228" max="9228" width="59" style="68" customWidth="1"/>
    <col min="9229" max="9229" width="60.85546875" style="68" customWidth="1"/>
    <col min="9230" max="9230" width="42.42578125" style="68" customWidth="1"/>
    <col min="9231" max="9231" width="15.42578125" style="68" customWidth="1"/>
    <col min="9232" max="9232" width="19" style="68" customWidth="1"/>
    <col min="9233" max="9449" width="9.140625" style="68"/>
    <col min="9450" max="9450" width="2.42578125" style="68" customWidth="1"/>
    <col min="9451" max="9451" width="40.28515625" style="68" customWidth="1"/>
    <col min="9452" max="9452" width="7.5703125" style="68" customWidth="1"/>
    <col min="9453" max="9453" width="4.28515625" style="68" customWidth="1"/>
    <col min="9454" max="9454" width="3" style="68" customWidth="1"/>
    <col min="9455" max="9455" width="5.140625" style="68" customWidth="1"/>
    <col min="9456" max="9456" width="1.140625" style="68" customWidth="1"/>
    <col min="9457" max="9457" width="3.42578125" style="68" customWidth="1"/>
    <col min="9458" max="9458" width="3" style="68" customWidth="1"/>
    <col min="9459" max="9459" width="4" style="68" customWidth="1"/>
    <col min="9460" max="9460" width="3.140625" style="68" customWidth="1"/>
    <col min="9461" max="9461" width="6.140625" style="68" customWidth="1"/>
    <col min="9462" max="9462" width="4.28515625" style="68" customWidth="1"/>
    <col min="9463" max="9463" width="1.7109375" style="68" customWidth="1"/>
    <col min="9464" max="9464" width="3.42578125" style="68" customWidth="1"/>
    <col min="9465" max="9465" width="2.7109375" style="68" customWidth="1"/>
    <col min="9466" max="9466" width="3.42578125" style="68" customWidth="1"/>
    <col min="9467" max="9467" width="3.140625" style="68" customWidth="1"/>
    <col min="9468" max="9468" width="5" style="68" customWidth="1"/>
    <col min="9469" max="9469" width="1.7109375" style="68" customWidth="1"/>
    <col min="9470" max="9470" width="4.85546875" style="68" customWidth="1"/>
    <col min="9471" max="9471" width="1.28515625" style="68" customWidth="1"/>
    <col min="9472" max="9472" width="5.28515625" style="68" customWidth="1"/>
    <col min="9473" max="9473" width="0.85546875" style="68" customWidth="1"/>
    <col min="9474" max="9474" width="3" style="68" customWidth="1"/>
    <col min="9475" max="9475" width="3.42578125" style="68" customWidth="1"/>
    <col min="9476" max="9476" width="10.85546875" style="68" customWidth="1"/>
    <col min="9477" max="9477" width="14" style="68" customWidth="1"/>
    <col min="9478" max="9478" width="17.140625" style="68" customWidth="1"/>
    <col min="9479" max="9479" width="15.5703125" style="68" customWidth="1"/>
    <col min="9480" max="9480" width="13.28515625" style="68" customWidth="1"/>
    <col min="9481" max="9481" width="12.28515625" style="68" customWidth="1"/>
    <col min="9482" max="9482" width="13.42578125" style="68" customWidth="1"/>
    <col min="9483" max="9483" width="51.140625" style="68" customWidth="1"/>
    <col min="9484" max="9484" width="59" style="68" customWidth="1"/>
    <col min="9485" max="9485" width="60.85546875" style="68" customWidth="1"/>
    <col min="9486" max="9486" width="42.42578125" style="68" customWidth="1"/>
    <col min="9487" max="9487" width="15.42578125" style="68" customWidth="1"/>
    <col min="9488" max="9488" width="19" style="68" customWidth="1"/>
    <col min="9489" max="9705" width="9.140625" style="68"/>
    <col min="9706" max="9706" width="2.42578125" style="68" customWidth="1"/>
    <col min="9707" max="9707" width="40.28515625" style="68" customWidth="1"/>
    <col min="9708" max="9708" width="7.5703125" style="68" customWidth="1"/>
    <col min="9709" max="9709" width="4.28515625" style="68" customWidth="1"/>
    <col min="9710" max="9710" width="3" style="68" customWidth="1"/>
    <col min="9711" max="9711" width="5.140625" style="68" customWidth="1"/>
    <col min="9712" max="9712" width="1.140625" style="68" customWidth="1"/>
    <col min="9713" max="9713" width="3.42578125" style="68" customWidth="1"/>
    <col min="9714" max="9714" width="3" style="68" customWidth="1"/>
    <col min="9715" max="9715" width="4" style="68" customWidth="1"/>
    <col min="9716" max="9716" width="3.140625" style="68" customWidth="1"/>
    <col min="9717" max="9717" width="6.140625" style="68" customWidth="1"/>
    <col min="9718" max="9718" width="4.28515625" style="68" customWidth="1"/>
    <col min="9719" max="9719" width="1.7109375" style="68" customWidth="1"/>
    <col min="9720" max="9720" width="3.42578125" style="68" customWidth="1"/>
    <col min="9721" max="9721" width="2.7109375" style="68" customWidth="1"/>
    <col min="9722" max="9722" width="3.42578125" style="68" customWidth="1"/>
    <col min="9723" max="9723" width="3.140625" style="68" customWidth="1"/>
    <col min="9724" max="9724" width="5" style="68" customWidth="1"/>
    <col min="9725" max="9725" width="1.7109375" style="68" customWidth="1"/>
    <col min="9726" max="9726" width="4.85546875" style="68" customWidth="1"/>
    <col min="9727" max="9727" width="1.28515625" style="68" customWidth="1"/>
    <col min="9728" max="9728" width="5.28515625" style="68" customWidth="1"/>
    <col min="9729" max="9729" width="0.85546875" style="68" customWidth="1"/>
    <col min="9730" max="9730" width="3" style="68" customWidth="1"/>
    <col min="9731" max="9731" width="3.42578125" style="68" customWidth="1"/>
    <col min="9732" max="9732" width="10.85546875" style="68" customWidth="1"/>
    <col min="9733" max="9733" width="14" style="68" customWidth="1"/>
    <col min="9734" max="9734" width="17.140625" style="68" customWidth="1"/>
    <col min="9735" max="9735" width="15.5703125" style="68" customWidth="1"/>
    <col min="9736" max="9736" width="13.28515625" style="68" customWidth="1"/>
    <col min="9737" max="9737" width="12.28515625" style="68" customWidth="1"/>
    <col min="9738" max="9738" width="13.42578125" style="68" customWidth="1"/>
    <col min="9739" max="9739" width="51.140625" style="68" customWidth="1"/>
    <col min="9740" max="9740" width="59" style="68" customWidth="1"/>
    <col min="9741" max="9741" width="60.85546875" style="68" customWidth="1"/>
    <col min="9742" max="9742" width="42.42578125" style="68" customWidth="1"/>
    <col min="9743" max="9743" width="15.42578125" style="68" customWidth="1"/>
    <col min="9744" max="9744" width="19" style="68" customWidth="1"/>
    <col min="9745" max="9961" width="9.140625" style="68"/>
    <col min="9962" max="9962" width="2.42578125" style="68" customWidth="1"/>
    <col min="9963" max="9963" width="40.28515625" style="68" customWidth="1"/>
    <col min="9964" max="9964" width="7.5703125" style="68" customWidth="1"/>
    <col min="9965" max="9965" width="4.28515625" style="68" customWidth="1"/>
    <col min="9966" max="9966" width="3" style="68" customWidth="1"/>
    <col min="9967" max="9967" width="5.140625" style="68" customWidth="1"/>
    <col min="9968" max="9968" width="1.140625" style="68" customWidth="1"/>
    <col min="9969" max="9969" width="3.42578125" style="68" customWidth="1"/>
    <col min="9970" max="9970" width="3" style="68" customWidth="1"/>
    <col min="9971" max="9971" width="4" style="68" customWidth="1"/>
    <col min="9972" max="9972" width="3.140625" style="68" customWidth="1"/>
    <col min="9973" max="9973" width="6.140625" style="68" customWidth="1"/>
    <col min="9974" max="9974" width="4.28515625" style="68" customWidth="1"/>
    <col min="9975" max="9975" width="1.7109375" style="68" customWidth="1"/>
    <col min="9976" max="9976" width="3.42578125" style="68" customWidth="1"/>
    <col min="9977" max="9977" width="2.7109375" style="68" customWidth="1"/>
    <col min="9978" max="9978" width="3.42578125" style="68" customWidth="1"/>
    <col min="9979" max="9979" width="3.140625" style="68" customWidth="1"/>
    <col min="9980" max="9980" width="5" style="68" customWidth="1"/>
    <col min="9981" max="9981" width="1.7109375" style="68" customWidth="1"/>
    <col min="9982" max="9982" width="4.85546875" style="68" customWidth="1"/>
    <col min="9983" max="9983" width="1.28515625" style="68" customWidth="1"/>
    <col min="9984" max="9984" width="5.28515625" style="68" customWidth="1"/>
    <col min="9985" max="9985" width="0.85546875" style="68" customWidth="1"/>
    <col min="9986" max="9986" width="3" style="68" customWidth="1"/>
    <col min="9987" max="9987" width="3.42578125" style="68" customWidth="1"/>
    <col min="9988" max="9988" width="10.85546875" style="68" customWidth="1"/>
    <col min="9989" max="9989" width="14" style="68" customWidth="1"/>
    <col min="9990" max="9990" width="17.140625" style="68" customWidth="1"/>
    <col min="9991" max="9991" width="15.5703125" style="68" customWidth="1"/>
    <col min="9992" max="9992" width="13.28515625" style="68" customWidth="1"/>
    <col min="9993" max="9993" width="12.28515625" style="68" customWidth="1"/>
    <col min="9994" max="9994" width="13.42578125" style="68" customWidth="1"/>
    <col min="9995" max="9995" width="51.140625" style="68" customWidth="1"/>
    <col min="9996" max="9996" width="59" style="68" customWidth="1"/>
    <col min="9997" max="9997" width="60.85546875" style="68" customWidth="1"/>
    <col min="9998" max="9998" width="42.42578125" style="68" customWidth="1"/>
    <col min="9999" max="9999" width="15.42578125" style="68" customWidth="1"/>
    <col min="10000" max="10000" width="19" style="68" customWidth="1"/>
    <col min="10001" max="10217" width="9.140625" style="68"/>
    <col min="10218" max="10218" width="2.42578125" style="68" customWidth="1"/>
    <col min="10219" max="10219" width="40.28515625" style="68" customWidth="1"/>
    <col min="10220" max="10220" width="7.5703125" style="68" customWidth="1"/>
    <col min="10221" max="10221" width="4.28515625" style="68" customWidth="1"/>
    <col min="10222" max="10222" width="3" style="68" customWidth="1"/>
    <col min="10223" max="10223" width="5.140625" style="68" customWidth="1"/>
    <col min="10224" max="10224" width="1.140625" style="68" customWidth="1"/>
    <col min="10225" max="10225" width="3.42578125" style="68" customWidth="1"/>
    <col min="10226" max="10226" width="3" style="68" customWidth="1"/>
    <col min="10227" max="10227" width="4" style="68" customWidth="1"/>
    <col min="10228" max="10228" width="3.140625" style="68" customWidth="1"/>
    <col min="10229" max="10229" width="6.140625" style="68" customWidth="1"/>
    <col min="10230" max="10230" width="4.28515625" style="68" customWidth="1"/>
    <col min="10231" max="10231" width="1.7109375" style="68" customWidth="1"/>
    <col min="10232" max="10232" width="3.42578125" style="68" customWidth="1"/>
    <col min="10233" max="10233" width="2.7109375" style="68" customWidth="1"/>
    <col min="10234" max="10234" width="3.42578125" style="68" customWidth="1"/>
    <col min="10235" max="10235" width="3.140625" style="68" customWidth="1"/>
    <col min="10236" max="10236" width="5" style="68" customWidth="1"/>
    <col min="10237" max="10237" width="1.7109375" style="68" customWidth="1"/>
    <col min="10238" max="10238" width="4.85546875" style="68" customWidth="1"/>
    <col min="10239" max="10239" width="1.28515625" style="68" customWidth="1"/>
    <col min="10240" max="10240" width="5.28515625" style="68" customWidth="1"/>
    <col min="10241" max="10241" width="0.85546875" style="68" customWidth="1"/>
    <col min="10242" max="10242" width="3" style="68" customWidth="1"/>
    <col min="10243" max="10243" width="3.42578125" style="68" customWidth="1"/>
    <col min="10244" max="10244" width="10.85546875" style="68" customWidth="1"/>
    <col min="10245" max="10245" width="14" style="68" customWidth="1"/>
    <col min="10246" max="10246" width="17.140625" style="68" customWidth="1"/>
    <col min="10247" max="10247" width="15.5703125" style="68" customWidth="1"/>
    <col min="10248" max="10248" width="13.28515625" style="68" customWidth="1"/>
    <col min="10249" max="10249" width="12.28515625" style="68" customWidth="1"/>
    <col min="10250" max="10250" width="13.42578125" style="68" customWidth="1"/>
    <col min="10251" max="10251" width="51.140625" style="68" customWidth="1"/>
    <col min="10252" max="10252" width="59" style="68" customWidth="1"/>
    <col min="10253" max="10253" width="60.85546875" style="68" customWidth="1"/>
    <col min="10254" max="10254" width="42.42578125" style="68" customWidth="1"/>
    <col min="10255" max="10255" width="15.42578125" style="68" customWidth="1"/>
    <col min="10256" max="10256" width="19" style="68" customWidth="1"/>
    <col min="10257" max="10473" width="9.140625" style="68"/>
    <col min="10474" max="10474" width="2.42578125" style="68" customWidth="1"/>
    <col min="10475" max="10475" width="40.28515625" style="68" customWidth="1"/>
    <col min="10476" max="10476" width="7.5703125" style="68" customWidth="1"/>
    <col min="10477" max="10477" width="4.28515625" style="68" customWidth="1"/>
    <col min="10478" max="10478" width="3" style="68" customWidth="1"/>
    <col min="10479" max="10479" width="5.140625" style="68" customWidth="1"/>
    <col min="10480" max="10480" width="1.140625" style="68" customWidth="1"/>
    <col min="10481" max="10481" width="3.42578125" style="68" customWidth="1"/>
    <col min="10482" max="10482" width="3" style="68" customWidth="1"/>
    <col min="10483" max="10483" width="4" style="68" customWidth="1"/>
    <col min="10484" max="10484" width="3.140625" style="68" customWidth="1"/>
    <col min="10485" max="10485" width="6.140625" style="68" customWidth="1"/>
    <col min="10486" max="10486" width="4.28515625" style="68" customWidth="1"/>
    <col min="10487" max="10487" width="1.7109375" style="68" customWidth="1"/>
    <col min="10488" max="10488" width="3.42578125" style="68" customWidth="1"/>
    <col min="10489" max="10489" width="2.7109375" style="68" customWidth="1"/>
    <col min="10490" max="10490" width="3.42578125" style="68" customWidth="1"/>
    <col min="10491" max="10491" width="3.140625" style="68" customWidth="1"/>
    <col min="10492" max="10492" width="5" style="68" customWidth="1"/>
    <col min="10493" max="10493" width="1.7109375" style="68" customWidth="1"/>
    <col min="10494" max="10494" width="4.85546875" style="68" customWidth="1"/>
    <col min="10495" max="10495" width="1.28515625" style="68" customWidth="1"/>
    <col min="10496" max="10496" width="5.28515625" style="68" customWidth="1"/>
    <col min="10497" max="10497" width="0.85546875" style="68" customWidth="1"/>
    <col min="10498" max="10498" width="3" style="68" customWidth="1"/>
    <col min="10499" max="10499" width="3.42578125" style="68" customWidth="1"/>
    <col min="10500" max="10500" width="10.85546875" style="68" customWidth="1"/>
    <col min="10501" max="10501" width="14" style="68" customWidth="1"/>
    <col min="10502" max="10502" width="17.140625" style="68" customWidth="1"/>
    <col min="10503" max="10503" width="15.5703125" style="68" customWidth="1"/>
    <col min="10504" max="10504" width="13.28515625" style="68" customWidth="1"/>
    <col min="10505" max="10505" width="12.28515625" style="68" customWidth="1"/>
    <col min="10506" max="10506" width="13.42578125" style="68" customWidth="1"/>
    <col min="10507" max="10507" width="51.140625" style="68" customWidth="1"/>
    <col min="10508" max="10508" width="59" style="68" customWidth="1"/>
    <col min="10509" max="10509" width="60.85546875" style="68" customWidth="1"/>
    <col min="10510" max="10510" width="42.42578125" style="68" customWidth="1"/>
    <col min="10511" max="10511" width="15.42578125" style="68" customWidth="1"/>
    <col min="10512" max="10512" width="19" style="68" customWidth="1"/>
    <col min="10513" max="10729" width="9.140625" style="68"/>
    <col min="10730" max="10730" width="2.42578125" style="68" customWidth="1"/>
    <col min="10731" max="10731" width="40.28515625" style="68" customWidth="1"/>
    <col min="10732" max="10732" width="7.5703125" style="68" customWidth="1"/>
    <col min="10733" max="10733" width="4.28515625" style="68" customWidth="1"/>
    <col min="10734" max="10734" width="3" style="68" customWidth="1"/>
    <col min="10735" max="10735" width="5.140625" style="68" customWidth="1"/>
    <col min="10736" max="10736" width="1.140625" style="68" customWidth="1"/>
    <col min="10737" max="10737" width="3.42578125" style="68" customWidth="1"/>
    <col min="10738" max="10738" width="3" style="68" customWidth="1"/>
    <col min="10739" max="10739" width="4" style="68" customWidth="1"/>
    <col min="10740" max="10740" width="3.140625" style="68" customWidth="1"/>
    <col min="10741" max="10741" width="6.140625" style="68" customWidth="1"/>
    <col min="10742" max="10742" width="4.28515625" style="68" customWidth="1"/>
    <col min="10743" max="10743" width="1.7109375" style="68" customWidth="1"/>
    <col min="10744" max="10744" width="3.42578125" style="68" customWidth="1"/>
    <col min="10745" max="10745" width="2.7109375" style="68" customWidth="1"/>
    <col min="10746" max="10746" width="3.42578125" style="68" customWidth="1"/>
    <col min="10747" max="10747" width="3.140625" style="68" customWidth="1"/>
    <col min="10748" max="10748" width="5" style="68" customWidth="1"/>
    <col min="10749" max="10749" width="1.7109375" style="68" customWidth="1"/>
    <col min="10750" max="10750" width="4.85546875" style="68" customWidth="1"/>
    <col min="10751" max="10751" width="1.28515625" style="68" customWidth="1"/>
    <col min="10752" max="10752" width="5.28515625" style="68" customWidth="1"/>
    <col min="10753" max="10753" width="0.85546875" style="68" customWidth="1"/>
    <col min="10754" max="10754" width="3" style="68" customWidth="1"/>
    <col min="10755" max="10755" width="3.42578125" style="68" customWidth="1"/>
    <col min="10756" max="10756" width="10.85546875" style="68" customWidth="1"/>
    <col min="10757" max="10757" width="14" style="68" customWidth="1"/>
    <col min="10758" max="10758" width="17.140625" style="68" customWidth="1"/>
    <col min="10759" max="10759" width="15.5703125" style="68" customWidth="1"/>
    <col min="10760" max="10760" width="13.28515625" style="68" customWidth="1"/>
    <col min="10761" max="10761" width="12.28515625" style="68" customWidth="1"/>
    <col min="10762" max="10762" width="13.42578125" style="68" customWidth="1"/>
    <col min="10763" max="10763" width="51.140625" style="68" customWidth="1"/>
    <col min="10764" max="10764" width="59" style="68" customWidth="1"/>
    <col min="10765" max="10765" width="60.85546875" style="68" customWidth="1"/>
    <col min="10766" max="10766" width="42.42578125" style="68" customWidth="1"/>
    <col min="10767" max="10767" width="15.42578125" style="68" customWidth="1"/>
    <col min="10768" max="10768" width="19" style="68" customWidth="1"/>
    <col min="10769" max="10985" width="9.140625" style="68"/>
    <col min="10986" max="10986" width="2.42578125" style="68" customWidth="1"/>
    <col min="10987" max="10987" width="40.28515625" style="68" customWidth="1"/>
    <col min="10988" max="10988" width="7.5703125" style="68" customWidth="1"/>
    <col min="10989" max="10989" width="4.28515625" style="68" customWidth="1"/>
    <col min="10990" max="10990" width="3" style="68" customWidth="1"/>
    <col min="10991" max="10991" width="5.140625" style="68" customWidth="1"/>
    <col min="10992" max="10992" width="1.140625" style="68" customWidth="1"/>
    <col min="10993" max="10993" width="3.42578125" style="68" customWidth="1"/>
    <col min="10994" max="10994" width="3" style="68" customWidth="1"/>
    <col min="10995" max="10995" width="4" style="68" customWidth="1"/>
    <col min="10996" max="10996" width="3.140625" style="68" customWidth="1"/>
    <col min="10997" max="10997" width="6.140625" style="68" customWidth="1"/>
    <col min="10998" max="10998" width="4.28515625" style="68" customWidth="1"/>
    <col min="10999" max="10999" width="1.7109375" style="68" customWidth="1"/>
    <col min="11000" max="11000" width="3.42578125" style="68" customWidth="1"/>
    <col min="11001" max="11001" width="2.7109375" style="68" customWidth="1"/>
    <col min="11002" max="11002" width="3.42578125" style="68" customWidth="1"/>
    <col min="11003" max="11003" width="3.140625" style="68" customWidth="1"/>
    <col min="11004" max="11004" width="5" style="68" customWidth="1"/>
    <col min="11005" max="11005" width="1.7109375" style="68" customWidth="1"/>
    <col min="11006" max="11006" width="4.85546875" style="68" customWidth="1"/>
    <col min="11007" max="11007" width="1.28515625" style="68" customWidth="1"/>
    <col min="11008" max="11008" width="5.28515625" style="68" customWidth="1"/>
    <col min="11009" max="11009" width="0.85546875" style="68" customWidth="1"/>
    <col min="11010" max="11010" width="3" style="68" customWidth="1"/>
    <col min="11011" max="11011" width="3.42578125" style="68" customWidth="1"/>
    <col min="11012" max="11012" width="10.85546875" style="68" customWidth="1"/>
    <col min="11013" max="11013" width="14" style="68" customWidth="1"/>
    <col min="11014" max="11014" width="17.140625" style="68" customWidth="1"/>
    <col min="11015" max="11015" width="15.5703125" style="68" customWidth="1"/>
    <col min="11016" max="11016" width="13.28515625" style="68" customWidth="1"/>
    <col min="11017" max="11017" width="12.28515625" style="68" customWidth="1"/>
    <col min="11018" max="11018" width="13.42578125" style="68" customWidth="1"/>
    <col min="11019" max="11019" width="51.140625" style="68" customWidth="1"/>
    <col min="11020" max="11020" width="59" style="68" customWidth="1"/>
    <col min="11021" max="11021" width="60.85546875" style="68" customWidth="1"/>
    <col min="11022" max="11022" width="42.42578125" style="68" customWidth="1"/>
    <col min="11023" max="11023" width="15.42578125" style="68" customWidth="1"/>
    <col min="11024" max="11024" width="19" style="68" customWidth="1"/>
    <col min="11025" max="11241" width="9.140625" style="68"/>
    <col min="11242" max="11242" width="2.42578125" style="68" customWidth="1"/>
    <col min="11243" max="11243" width="40.28515625" style="68" customWidth="1"/>
    <col min="11244" max="11244" width="7.5703125" style="68" customWidth="1"/>
    <col min="11245" max="11245" width="4.28515625" style="68" customWidth="1"/>
    <col min="11246" max="11246" width="3" style="68" customWidth="1"/>
    <col min="11247" max="11247" width="5.140625" style="68" customWidth="1"/>
    <col min="11248" max="11248" width="1.140625" style="68" customWidth="1"/>
    <col min="11249" max="11249" width="3.42578125" style="68" customWidth="1"/>
    <col min="11250" max="11250" width="3" style="68" customWidth="1"/>
    <col min="11251" max="11251" width="4" style="68" customWidth="1"/>
    <col min="11252" max="11252" width="3.140625" style="68" customWidth="1"/>
    <col min="11253" max="11253" width="6.140625" style="68" customWidth="1"/>
    <col min="11254" max="11254" width="4.28515625" style="68" customWidth="1"/>
    <col min="11255" max="11255" width="1.7109375" style="68" customWidth="1"/>
    <col min="11256" max="11256" width="3.42578125" style="68" customWidth="1"/>
    <col min="11257" max="11257" width="2.7109375" style="68" customWidth="1"/>
    <col min="11258" max="11258" width="3.42578125" style="68" customWidth="1"/>
    <col min="11259" max="11259" width="3.140625" style="68" customWidth="1"/>
    <col min="11260" max="11260" width="5" style="68" customWidth="1"/>
    <col min="11261" max="11261" width="1.7109375" style="68" customWidth="1"/>
    <col min="11262" max="11262" width="4.85546875" style="68" customWidth="1"/>
    <col min="11263" max="11263" width="1.28515625" style="68" customWidth="1"/>
    <col min="11264" max="11264" width="5.28515625" style="68" customWidth="1"/>
    <col min="11265" max="11265" width="0.85546875" style="68" customWidth="1"/>
    <col min="11266" max="11266" width="3" style="68" customWidth="1"/>
    <col min="11267" max="11267" width="3.42578125" style="68" customWidth="1"/>
    <col min="11268" max="11268" width="10.85546875" style="68" customWidth="1"/>
    <col min="11269" max="11269" width="14" style="68" customWidth="1"/>
    <col min="11270" max="11270" width="17.140625" style="68" customWidth="1"/>
    <col min="11271" max="11271" width="15.5703125" style="68" customWidth="1"/>
    <col min="11272" max="11272" width="13.28515625" style="68" customWidth="1"/>
    <col min="11273" max="11273" width="12.28515625" style="68" customWidth="1"/>
    <col min="11274" max="11274" width="13.42578125" style="68" customWidth="1"/>
    <col min="11275" max="11275" width="51.140625" style="68" customWidth="1"/>
    <col min="11276" max="11276" width="59" style="68" customWidth="1"/>
    <col min="11277" max="11277" width="60.85546875" style="68" customWidth="1"/>
    <col min="11278" max="11278" width="42.42578125" style="68" customWidth="1"/>
    <col min="11279" max="11279" width="15.42578125" style="68" customWidth="1"/>
    <col min="11280" max="11280" width="19" style="68" customWidth="1"/>
    <col min="11281" max="11497" width="9.140625" style="68"/>
    <col min="11498" max="11498" width="2.42578125" style="68" customWidth="1"/>
    <col min="11499" max="11499" width="40.28515625" style="68" customWidth="1"/>
    <col min="11500" max="11500" width="7.5703125" style="68" customWidth="1"/>
    <col min="11501" max="11501" width="4.28515625" style="68" customWidth="1"/>
    <col min="11502" max="11502" width="3" style="68" customWidth="1"/>
    <col min="11503" max="11503" width="5.140625" style="68" customWidth="1"/>
    <col min="11504" max="11504" width="1.140625" style="68" customWidth="1"/>
    <col min="11505" max="11505" width="3.42578125" style="68" customWidth="1"/>
    <col min="11506" max="11506" width="3" style="68" customWidth="1"/>
    <col min="11507" max="11507" width="4" style="68" customWidth="1"/>
    <col min="11508" max="11508" width="3.140625" style="68" customWidth="1"/>
    <col min="11509" max="11509" width="6.140625" style="68" customWidth="1"/>
    <col min="11510" max="11510" width="4.28515625" style="68" customWidth="1"/>
    <col min="11511" max="11511" width="1.7109375" style="68" customWidth="1"/>
    <col min="11512" max="11512" width="3.42578125" style="68" customWidth="1"/>
    <col min="11513" max="11513" width="2.7109375" style="68" customWidth="1"/>
    <col min="11514" max="11514" width="3.42578125" style="68" customWidth="1"/>
    <col min="11515" max="11515" width="3.140625" style="68" customWidth="1"/>
    <col min="11516" max="11516" width="5" style="68" customWidth="1"/>
    <col min="11517" max="11517" width="1.7109375" style="68" customWidth="1"/>
    <col min="11518" max="11518" width="4.85546875" style="68" customWidth="1"/>
    <col min="11519" max="11519" width="1.28515625" style="68" customWidth="1"/>
    <col min="11520" max="11520" width="5.28515625" style="68" customWidth="1"/>
    <col min="11521" max="11521" width="0.85546875" style="68" customWidth="1"/>
    <col min="11522" max="11522" width="3" style="68" customWidth="1"/>
    <col min="11523" max="11523" width="3.42578125" style="68" customWidth="1"/>
    <col min="11524" max="11524" width="10.85546875" style="68" customWidth="1"/>
    <col min="11525" max="11525" width="14" style="68" customWidth="1"/>
    <col min="11526" max="11526" width="17.140625" style="68" customWidth="1"/>
    <col min="11527" max="11527" width="15.5703125" style="68" customWidth="1"/>
    <col min="11528" max="11528" width="13.28515625" style="68" customWidth="1"/>
    <col min="11529" max="11529" width="12.28515625" style="68" customWidth="1"/>
    <col min="11530" max="11530" width="13.42578125" style="68" customWidth="1"/>
    <col min="11531" max="11531" width="51.140625" style="68" customWidth="1"/>
    <col min="11532" max="11532" width="59" style="68" customWidth="1"/>
    <col min="11533" max="11533" width="60.85546875" style="68" customWidth="1"/>
    <col min="11534" max="11534" width="42.42578125" style="68" customWidth="1"/>
    <col min="11535" max="11535" width="15.42578125" style="68" customWidth="1"/>
    <col min="11536" max="11536" width="19" style="68" customWidth="1"/>
    <col min="11537" max="11753" width="9.140625" style="68"/>
    <col min="11754" max="11754" width="2.42578125" style="68" customWidth="1"/>
    <col min="11755" max="11755" width="40.28515625" style="68" customWidth="1"/>
    <col min="11756" max="11756" width="7.5703125" style="68" customWidth="1"/>
    <col min="11757" max="11757" width="4.28515625" style="68" customWidth="1"/>
    <col min="11758" max="11758" width="3" style="68" customWidth="1"/>
    <col min="11759" max="11759" width="5.140625" style="68" customWidth="1"/>
    <col min="11760" max="11760" width="1.140625" style="68" customWidth="1"/>
    <col min="11761" max="11761" width="3.42578125" style="68" customWidth="1"/>
    <col min="11762" max="11762" width="3" style="68" customWidth="1"/>
    <col min="11763" max="11763" width="4" style="68" customWidth="1"/>
    <col min="11764" max="11764" width="3.140625" style="68" customWidth="1"/>
    <col min="11765" max="11765" width="6.140625" style="68" customWidth="1"/>
    <col min="11766" max="11766" width="4.28515625" style="68" customWidth="1"/>
    <col min="11767" max="11767" width="1.7109375" style="68" customWidth="1"/>
    <col min="11768" max="11768" width="3.42578125" style="68" customWidth="1"/>
    <col min="11769" max="11769" width="2.7109375" style="68" customWidth="1"/>
    <col min="11770" max="11770" width="3.42578125" style="68" customWidth="1"/>
    <col min="11771" max="11771" width="3.140625" style="68" customWidth="1"/>
    <col min="11772" max="11772" width="5" style="68" customWidth="1"/>
    <col min="11773" max="11773" width="1.7109375" style="68" customWidth="1"/>
    <col min="11774" max="11774" width="4.85546875" style="68" customWidth="1"/>
    <col min="11775" max="11775" width="1.28515625" style="68" customWidth="1"/>
    <col min="11776" max="11776" width="5.28515625" style="68" customWidth="1"/>
    <col min="11777" max="11777" width="0.85546875" style="68" customWidth="1"/>
    <col min="11778" max="11778" width="3" style="68" customWidth="1"/>
    <col min="11779" max="11779" width="3.42578125" style="68" customWidth="1"/>
    <col min="11780" max="11780" width="10.85546875" style="68" customWidth="1"/>
    <col min="11781" max="11781" width="14" style="68" customWidth="1"/>
    <col min="11782" max="11782" width="17.140625" style="68" customWidth="1"/>
    <col min="11783" max="11783" width="15.5703125" style="68" customWidth="1"/>
    <col min="11784" max="11784" width="13.28515625" style="68" customWidth="1"/>
    <col min="11785" max="11785" width="12.28515625" style="68" customWidth="1"/>
    <col min="11786" max="11786" width="13.42578125" style="68" customWidth="1"/>
    <col min="11787" max="11787" width="51.140625" style="68" customWidth="1"/>
    <col min="11788" max="11788" width="59" style="68" customWidth="1"/>
    <col min="11789" max="11789" width="60.85546875" style="68" customWidth="1"/>
    <col min="11790" max="11790" width="42.42578125" style="68" customWidth="1"/>
    <col min="11791" max="11791" width="15.42578125" style="68" customWidth="1"/>
    <col min="11792" max="11792" width="19" style="68" customWidth="1"/>
    <col min="11793" max="12009" width="9.140625" style="68"/>
    <col min="12010" max="12010" width="2.42578125" style="68" customWidth="1"/>
    <col min="12011" max="12011" width="40.28515625" style="68" customWidth="1"/>
    <col min="12012" max="12012" width="7.5703125" style="68" customWidth="1"/>
    <col min="12013" max="12013" width="4.28515625" style="68" customWidth="1"/>
    <col min="12014" max="12014" width="3" style="68" customWidth="1"/>
    <col min="12015" max="12015" width="5.140625" style="68" customWidth="1"/>
    <col min="12016" max="12016" width="1.140625" style="68" customWidth="1"/>
    <col min="12017" max="12017" width="3.42578125" style="68" customWidth="1"/>
    <col min="12018" max="12018" width="3" style="68" customWidth="1"/>
    <col min="12019" max="12019" width="4" style="68" customWidth="1"/>
    <col min="12020" max="12020" width="3.140625" style="68" customWidth="1"/>
    <col min="12021" max="12021" width="6.140625" style="68" customWidth="1"/>
    <col min="12022" max="12022" width="4.28515625" style="68" customWidth="1"/>
    <col min="12023" max="12023" width="1.7109375" style="68" customWidth="1"/>
    <col min="12024" max="12024" width="3.42578125" style="68" customWidth="1"/>
    <col min="12025" max="12025" width="2.7109375" style="68" customWidth="1"/>
    <col min="12026" max="12026" width="3.42578125" style="68" customWidth="1"/>
    <col min="12027" max="12027" width="3.140625" style="68" customWidth="1"/>
    <col min="12028" max="12028" width="5" style="68" customWidth="1"/>
    <col min="12029" max="12029" width="1.7109375" style="68" customWidth="1"/>
    <col min="12030" max="12030" width="4.85546875" style="68" customWidth="1"/>
    <col min="12031" max="12031" width="1.28515625" style="68" customWidth="1"/>
    <col min="12032" max="12032" width="5.28515625" style="68" customWidth="1"/>
    <col min="12033" max="12033" width="0.85546875" style="68" customWidth="1"/>
    <col min="12034" max="12034" width="3" style="68" customWidth="1"/>
    <col min="12035" max="12035" width="3.42578125" style="68" customWidth="1"/>
    <col min="12036" max="12036" width="10.85546875" style="68" customWidth="1"/>
    <col min="12037" max="12037" width="14" style="68" customWidth="1"/>
    <col min="12038" max="12038" width="17.140625" style="68" customWidth="1"/>
    <col min="12039" max="12039" width="15.5703125" style="68" customWidth="1"/>
    <col min="12040" max="12040" width="13.28515625" style="68" customWidth="1"/>
    <col min="12041" max="12041" width="12.28515625" style="68" customWidth="1"/>
    <col min="12042" max="12042" width="13.42578125" style="68" customWidth="1"/>
    <col min="12043" max="12043" width="51.140625" style="68" customWidth="1"/>
    <col min="12044" max="12044" width="59" style="68" customWidth="1"/>
    <col min="12045" max="12045" width="60.85546875" style="68" customWidth="1"/>
    <col min="12046" max="12046" width="42.42578125" style="68" customWidth="1"/>
    <col min="12047" max="12047" width="15.42578125" style="68" customWidth="1"/>
    <col min="12048" max="12048" width="19" style="68" customWidth="1"/>
    <col min="12049" max="12265" width="9.140625" style="68"/>
    <col min="12266" max="12266" width="2.42578125" style="68" customWidth="1"/>
    <col min="12267" max="12267" width="40.28515625" style="68" customWidth="1"/>
    <col min="12268" max="12268" width="7.5703125" style="68" customWidth="1"/>
    <col min="12269" max="12269" width="4.28515625" style="68" customWidth="1"/>
    <col min="12270" max="12270" width="3" style="68" customWidth="1"/>
    <col min="12271" max="12271" width="5.140625" style="68" customWidth="1"/>
    <col min="12272" max="12272" width="1.140625" style="68" customWidth="1"/>
    <col min="12273" max="12273" width="3.42578125" style="68" customWidth="1"/>
    <col min="12274" max="12274" width="3" style="68" customWidth="1"/>
    <col min="12275" max="12275" width="4" style="68" customWidth="1"/>
    <col min="12276" max="12276" width="3.140625" style="68" customWidth="1"/>
    <col min="12277" max="12277" width="6.140625" style="68" customWidth="1"/>
    <col min="12278" max="12278" width="4.28515625" style="68" customWidth="1"/>
    <col min="12279" max="12279" width="1.7109375" style="68" customWidth="1"/>
    <col min="12280" max="12280" width="3.42578125" style="68" customWidth="1"/>
    <col min="12281" max="12281" width="2.7109375" style="68" customWidth="1"/>
    <col min="12282" max="12282" width="3.42578125" style="68" customWidth="1"/>
    <col min="12283" max="12283" width="3.140625" style="68" customWidth="1"/>
    <col min="12284" max="12284" width="5" style="68" customWidth="1"/>
    <col min="12285" max="12285" width="1.7109375" style="68" customWidth="1"/>
    <col min="12286" max="12286" width="4.85546875" style="68" customWidth="1"/>
    <col min="12287" max="12287" width="1.28515625" style="68" customWidth="1"/>
    <col min="12288" max="12288" width="5.28515625" style="68" customWidth="1"/>
    <col min="12289" max="12289" width="0.85546875" style="68" customWidth="1"/>
    <col min="12290" max="12290" width="3" style="68" customWidth="1"/>
    <col min="12291" max="12291" width="3.42578125" style="68" customWidth="1"/>
    <col min="12292" max="12292" width="10.85546875" style="68" customWidth="1"/>
    <col min="12293" max="12293" width="14" style="68" customWidth="1"/>
    <col min="12294" max="12294" width="17.140625" style="68" customWidth="1"/>
    <col min="12295" max="12295" width="15.5703125" style="68" customWidth="1"/>
    <col min="12296" max="12296" width="13.28515625" style="68" customWidth="1"/>
    <col min="12297" max="12297" width="12.28515625" style="68" customWidth="1"/>
    <col min="12298" max="12298" width="13.42578125" style="68" customWidth="1"/>
    <col min="12299" max="12299" width="51.140625" style="68" customWidth="1"/>
    <col min="12300" max="12300" width="59" style="68" customWidth="1"/>
    <col min="12301" max="12301" width="60.85546875" style="68" customWidth="1"/>
    <col min="12302" max="12302" width="42.42578125" style="68" customWidth="1"/>
    <col min="12303" max="12303" width="15.42578125" style="68" customWidth="1"/>
    <col min="12304" max="12304" width="19" style="68" customWidth="1"/>
    <col min="12305" max="12521" width="9.140625" style="68"/>
    <col min="12522" max="12522" width="2.42578125" style="68" customWidth="1"/>
    <col min="12523" max="12523" width="40.28515625" style="68" customWidth="1"/>
    <col min="12524" max="12524" width="7.5703125" style="68" customWidth="1"/>
    <col min="12525" max="12525" width="4.28515625" style="68" customWidth="1"/>
    <col min="12526" max="12526" width="3" style="68" customWidth="1"/>
    <col min="12527" max="12527" width="5.140625" style="68" customWidth="1"/>
    <col min="12528" max="12528" width="1.140625" style="68" customWidth="1"/>
    <col min="12529" max="12529" width="3.42578125" style="68" customWidth="1"/>
    <col min="12530" max="12530" width="3" style="68" customWidth="1"/>
    <col min="12531" max="12531" width="4" style="68" customWidth="1"/>
    <col min="12532" max="12532" width="3.140625" style="68" customWidth="1"/>
    <col min="12533" max="12533" width="6.140625" style="68" customWidth="1"/>
    <col min="12534" max="12534" width="4.28515625" style="68" customWidth="1"/>
    <col min="12535" max="12535" width="1.7109375" style="68" customWidth="1"/>
    <col min="12536" max="12536" width="3.42578125" style="68" customWidth="1"/>
    <col min="12537" max="12537" width="2.7109375" style="68" customWidth="1"/>
    <col min="12538" max="12538" width="3.42578125" style="68" customWidth="1"/>
    <col min="12539" max="12539" width="3.140625" style="68" customWidth="1"/>
    <col min="12540" max="12540" width="5" style="68" customWidth="1"/>
    <col min="12541" max="12541" width="1.7109375" style="68" customWidth="1"/>
    <col min="12542" max="12542" width="4.85546875" style="68" customWidth="1"/>
    <col min="12543" max="12543" width="1.28515625" style="68" customWidth="1"/>
    <col min="12544" max="12544" width="5.28515625" style="68" customWidth="1"/>
    <col min="12545" max="12545" width="0.85546875" style="68" customWidth="1"/>
    <col min="12546" max="12546" width="3" style="68" customWidth="1"/>
    <col min="12547" max="12547" width="3.42578125" style="68" customWidth="1"/>
    <col min="12548" max="12548" width="10.85546875" style="68" customWidth="1"/>
    <col min="12549" max="12549" width="14" style="68" customWidth="1"/>
    <col min="12550" max="12550" width="17.140625" style="68" customWidth="1"/>
    <col min="12551" max="12551" width="15.5703125" style="68" customWidth="1"/>
    <col min="12552" max="12552" width="13.28515625" style="68" customWidth="1"/>
    <col min="12553" max="12553" width="12.28515625" style="68" customWidth="1"/>
    <col min="12554" max="12554" width="13.42578125" style="68" customWidth="1"/>
    <col min="12555" max="12555" width="51.140625" style="68" customWidth="1"/>
    <col min="12556" max="12556" width="59" style="68" customWidth="1"/>
    <col min="12557" max="12557" width="60.85546875" style="68" customWidth="1"/>
    <col min="12558" max="12558" width="42.42578125" style="68" customWidth="1"/>
    <col min="12559" max="12559" width="15.42578125" style="68" customWidth="1"/>
    <col min="12560" max="12560" width="19" style="68" customWidth="1"/>
    <col min="12561" max="12777" width="9.140625" style="68"/>
    <col min="12778" max="12778" width="2.42578125" style="68" customWidth="1"/>
    <col min="12779" max="12779" width="40.28515625" style="68" customWidth="1"/>
    <col min="12780" max="12780" width="7.5703125" style="68" customWidth="1"/>
    <col min="12781" max="12781" width="4.28515625" style="68" customWidth="1"/>
    <col min="12782" max="12782" width="3" style="68" customWidth="1"/>
    <col min="12783" max="12783" width="5.140625" style="68" customWidth="1"/>
    <col min="12784" max="12784" width="1.140625" style="68" customWidth="1"/>
    <col min="12785" max="12785" width="3.42578125" style="68" customWidth="1"/>
    <col min="12786" max="12786" width="3" style="68" customWidth="1"/>
    <col min="12787" max="12787" width="4" style="68" customWidth="1"/>
    <col min="12788" max="12788" width="3.140625" style="68" customWidth="1"/>
    <col min="12789" max="12789" width="6.140625" style="68" customWidth="1"/>
    <col min="12790" max="12790" width="4.28515625" style="68" customWidth="1"/>
    <col min="12791" max="12791" width="1.7109375" style="68" customWidth="1"/>
    <col min="12792" max="12792" width="3.42578125" style="68" customWidth="1"/>
    <col min="12793" max="12793" width="2.7109375" style="68" customWidth="1"/>
    <col min="12794" max="12794" width="3.42578125" style="68" customWidth="1"/>
    <col min="12795" max="12795" width="3.140625" style="68" customWidth="1"/>
    <col min="12796" max="12796" width="5" style="68" customWidth="1"/>
    <col min="12797" max="12797" width="1.7109375" style="68" customWidth="1"/>
    <col min="12798" max="12798" width="4.85546875" style="68" customWidth="1"/>
    <col min="12799" max="12799" width="1.28515625" style="68" customWidth="1"/>
    <col min="12800" max="12800" width="5.28515625" style="68" customWidth="1"/>
    <col min="12801" max="12801" width="0.85546875" style="68" customWidth="1"/>
    <col min="12802" max="12802" width="3" style="68" customWidth="1"/>
    <col min="12803" max="12803" width="3.42578125" style="68" customWidth="1"/>
    <col min="12804" max="12804" width="10.85546875" style="68" customWidth="1"/>
    <col min="12805" max="12805" width="14" style="68" customWidth="1"/>
    <col min="12806" max="12806" width="17.140625" style="68" customWidth="1"/>
    <col min="12807" max="12807" width="15.5703125" style="68" customWidth="1"/>
    <col min="12808" max="12808" width="13.28515625" style="68" customWidth="1"/>
    <col min="12809" max="12809" width="12.28515625" style="68" customWidth="1"/>
    <col min="12810" max="12810" width="13.42578125" style="68" customWidth="1"/>
    <col min="12811" max="12811" width="51.140625" style="68" customWidth="1"/>
    <col min="12812" max="12812" width="59" style="68" customWidth="1"/>
    <col min="12813" max="12813" width="60.85546875" style="68" customWidth="1"/>
    <col min="12814" max="12814" width="42.42578125" style="68" customWidth="1"/>
    <col min="12815" max="12815" width="15.42578125" style="68" customWidth="1"/>
    <col min="12816" max="12816" width="19" style="68" customWidth="1"/>
    <col min="12817" max="13033" width="9.140625" style="68"/>
    <col min="13034" max="13034" width="2.42578125" style="68" customWidth="1"/>
    <col min="13035" max="13035" width="40.28515625" style="68" customWidth="1"/>
    <col min="13036" max="13036" width="7.5703125" style="68" customWidth="1"/>
    <col min="13037" max="13037" width="4.28515625" style="68" customWidth="1"/>
    <col min="13038" max="13038" width="3" style="68" customWidth="1"/>
    <col min="13039" max="13039" width="5.140625" style="68" customWidth="1"/>
    <col min="13040" max="13040" width="1.140625" style="68" customWidth="1"/>
    <col min="13041" max="13041" width="3.42578125" style="68" customWidth="1"/>
    <col min="13042" max="13042" width="3" style="68" customWidth="1"/>
    <col min="13043" max="13043" width="4" style="68" customWidth="1"/>
    <col min="13044" max="13044" width="3.140625" style="68" customWidth="1"/>
    <col min="13045" max="13045" width="6.140625" style="68" customWidth="1"/>
    <col min="13046" max="13046" width="4.28515625" style="68" customWidth="1"/>
    <col min="13047" max="13047" width="1.7109375" style="68" customWidth="1"/>
    <col min="13048" max="13048" width="3.42578125" style="68" customWidth="1"/>
    <col min="13049" max="13049" width="2.7109375" style="68" customWidth="1"/>
    <col min="13050" max="13050" width="3.42578125" style="68" customWidth="1"/>
    <col min="13051" max="13051" width="3.140625" style="68" customWidth="1"/>
    <col min="13052" max="13052" width="5" style="68" customWidth="1"/>
    <col min="13053" max="13053" width="1.7109375" style="68" customWidth="1"/>
    <col min="13054" max="13054" width="4.85546875" style="68" customWidth="1"/>
    <col min="13055" max="13055" width="1.28515625" style="68" customWidth="1"/>
    <col min="13056" max="13056" width="5.28515625" style="68" customWidth="1"/>
    <col min="13057" max="13057" width="0.85546875" style="68" customWidth="1"/>
    <col min="13058" max="13058" width="3" style="68" customWidth="1"/>
    <col min="13059" max="13059" width="3.42578125" style="68" customWidth="1"/>
    <col min="13060" max="13060" width="10.85546875" style="68" customWidth="1"/>
    <col min="13061" max="13061" width="14" style="68" customWidth="1"/>
    <col min="13062" max="13062" width="17.140625" style="68" customWidth="1"/>
    <col min="13063" max="13063" width="15.5703125" style="68" customWidth="1"/>
    <col min="13064" max="13064" width="13.28515625" style="68" customWidth="1"/>
    <col min="13065" max="13065" width="12.28515625" style="68" customWidth="1"/>
    <col min="13066" max="13066" width="13.42578125" style="68" customWidth="1"/>
    <col min="13067" max="13067" width="51.140625" style="68" customWidth="1"/>
    <col min="13068" max="13068" width="59" style="68" customWidth="1"/>
    <col min="13069" max="13069" width="60.85546875" style="68" customWidth="1"/>
    <col min="13070" max="13070" width="42.42578125" style="68" customWidth="1"/>
    <col min="13071" max="13071" width="15.42578125" style="68" customWidth="1"/>
    <col min="13072" max="13072" width="19" style="68" customWidth="1"/>
    <col min="13073" max="13289" width="9.140625" style="68"/>
    <col min="13290" max="13290" width="2.42578125" style="68" customWidth="1"/>
    <col min="13291" max="13291" width="40.28515625" style="68" customWidth="1"/>
    <col min="13292" max="13292" width="7.5703125" style="68" customWidth="1"/>
    <col min="13293" max="13293" width="4.28515625" style="68" customWidth="1"/>
    <col min="13294" max="13294" width="3" style="68" customWidth="1"/>
    <col min="13295" max="13295" width="5.140625" style="68" customWidth="1"/>
    <col min="13296" max="13296" width="1.140625" style="68" customWidth="1"/>
    <col min="13297" max="13297" width="3.42578125" style="68" customWidth="1"/>
    <col min="13298" max="13298" width="3" style="68" customWidth="1"/>
    <col min="13299" max="13299" width="4" style="68" customWidth="1"/>
    <col min="13300" max="13300" width="3.140625" style="68" customWidth="1"/>
    <col min="13301" max="13301" width="6.140625" style="68" customWidth="1"/>
    <col min="13302" max="13302" width="4.28515625" style="68" customWidth="1"/>
    <col min="13303" max="13303" width="1.7109375" style="68" customWidth="1"/>
    <col min="13304" max="13304" width="3.42578125" style="68" customWidth="1"/>
    <col min="13305" max="13305" width="2.7109375" style="68" customWidth="1"/>
    <col min="13306" max="13306" width="3.42578125" style="68" customWidth="1"/>
    <col min="13307" max="13307" width="3.140625" style="68" customWidth="1"/>
    <col min="13308" max="13308" width="5" style="68" customWidth="1"/>
    <col min="13309" max="13309" width="1.7109375" style="68" customWidth="1"/>
    <col min="13310" max="13310" width="4.85546875" style="68" customWidth="1"/>
    <col min="13311" max="13311" width="1.28515625" style="68" customWidth="1"/>
    <col min="13312" max="13312" width="5.28515625" style="68" customWidth="1"/>
    <col min="13313" max="13313" width="0.85546875" style="68" customWidth="1"/>
    <col min="13314" max="13314" width="3" style="68" customWidth="1"/>
    <col min="13315" max="13315" width="3.42578125" style="68" customWidth="1"/>
    <col min="13316" max="13316" width="10.85546875" style="68" customWidth="1"/>
    <col min="13317" max="13317" width="14" style="68" customWidth="1"/>
    <col min="13318" max="13318" width="17.140625" style="68" customWidth="1"/>
    <col min="13319" max="13319" width="15.5703125" style="68" customWidth="1"/>
    <col min="13320" max="13320" width="13.28515625" style="68" customWidth="1"/>
    <col min="13321" max="13321" width="12.28515625" style="68" customWidth="1"/>
    <col min="13322" max="13322" width="13.42578125" style="68" customWidth="1"/>
    <col min="13323" max="13323" width="51.140625" style="68" customWidth="1"/>
    <col min="13324" max="13324" width="59" style="68" customWidth="1"/>
    <col min="13325" max="13325" width="60.85546875" style="68" customWidth="1"/>
    <col min="13326" max="13326" width="42.42578125" style="68" customWidth="1"/>
    <col min="13327" max="13327" width="15.42578125" style="68" customWidth="1"/>
    <col min="13328" max="13328" width="19" style="68" customWidth="1"/>
    <col min="13329" max="13545" width="9.140625" style="68"/>
    <col min="13546" max="13546" width="2.42578125" style="68" customWidth="1"/>
    <col min="13547" max="13547" width="40.28515625" style="68" customWidth="1"/>
    <col min="13548" max="13548" width="7.5703125" style="68" customWidth="1"/>
    <col min="13549" max="13549" width="4.28515625" style="68" customWidth="1"/>
    <col min="13550" max="13550" width="3" style="68" customWidth="1"/>
    <col min="13551" max="13551" width="5.140625" style="68" customWidth="1"/>
    <col min="13552" max="13552" width="1.140625" style="68" customWidth="1"/>
    <col min="13553" max="13553" width="3.42578125" style="68" customWidth="1"/>
    <col min="13554" max="13554" width="3" style="68" customWidth="1"/>
    <col min="13555" max="13555" width="4" style="68" customWidth="1"/>
    <col min="13556" max="13556" width="3.140625" style="68" customWidth="1"/>
    <col min="13557" max="13557" width="6.140625" style="68" customWidth="1"/>
    <col min="13558" max="13558" width="4.28515625" style="68" customWidth="1"/>
    <col min="13559" max="13559" width="1.7109375" style="68" customWidth="1"/>
    <col min="13560" max="13560" width="3.42578125" style="68" customWidth="1"/>
    <col min="13561" max="13561" width="2.7109375" style="68" customWidth="1"/>
    <col min="13562" max="13562" width="3.42578125" style="68" customWidth="1"/>
    <col min="13563" max="13563" width="3.140625" style="68" customWidth="1"/>
    <col min="13564" max="13564" width="5" style="68" customWidth="1"/>
    <col min="13565" max="13565" width="1.7109375" style="68" customWidth="1"/>
    <col min="13566" max="13566" width="4.85546875" style="68" customWidth="1"/>
    <col min="13567" max="13567" width="1.28515625" style="68" customWidth="1"/>
    <col min="13568" max="13568" width="5.28515625" style="68" customWidth="1"/>
    <col min="13569" max="13569" width="0.85546875" style="68" customWidth="1"/>
    <col min="13570" max="13570" width="3" style="68" customWidth="1"/>
    <col min="13571" max="13571" width="3.42578125" style="68" customWidth="1"/>
    <col min="13572" max="13572" width="10.85546875" style="68" customWidth="1"/>
    <col min="13573" max="13573" width="14" style="68" customWidth="1"/>
    <col min="13574" max="13574" width="17.140625" style="68" customWidth="1"/>
    <col min="13575" max="13575" width="15.5703125" style="68" customWidth="1"/>
    <col min="13576" max="13576" width="13.28515625" style="68" customWidth="1"/>
    <col min="13577" max="13577" width="12.28515625" style="68" customWidth="1"/>
    <col min="13578" max="13578" width="13.42578125" style="68" customWidth="1"/>
    <col min="13579" max="13579" width="51.140625" style="68" customWidth="1"/>
    <col min="13580" max="13580" width="59" style="68" customWidth="1"/>
    <col min="13581" max="13581" width="60.85546875" style="68" customWidth="1"/>
    <col min="13582" max="13582" width="42.42578125" style="68" customWidth="1"/>
    <col min="13583" max="13583" width="15.42578125" style="68" customWidth="1"/>
    <col min="13584" max="13584" width="19" style="68" customWidth="1"/>
    <col min="13585" max="13801" width="9.140625" style="68"/>
    <col min="13802" max="13802" width="2.42578125" style="68" customWidth="1"/>
    <col min="13803" max="13803" width="40.28515625" style="68" customWidth="1"/>
    <col min="13804" max="13804" width="7.5703125" style="68" customWidth="1"/>
    <col min="13805" max="13805" width="4.28515625" style="68" customWidth="1"/>
    <col min="13806" max="13806" width="3" style="68" customWidth="1"/>
    <col min="13807" max="13807" width="5.140625" style="68" customWidth="1"/>
    <col min="13808" max="13808" width="1.140625" style="68" customWidth="1"/>
    <col min="13809" max="13809" width="3.42578125" style="68" customWidth="1"/>
    <col min="13810" max="13810" width="3" style="68" customWidth="1"/>
    <col min="13811" max="13811" width="4" style="68" customWidth="1"/>
    <col min="13812" max="13812" width="3.140625" style="68" customWidth="1"/>
    <col min="13813" max="13813" width="6.140625" style="68" customWidth="1"/>
    <col min="13814" max="13814" width="4.28515625" style="68" customWidth="1"/>
    <col min="13815" max="13815" width="1.7109375" style="68" customWidth="1"/>
    <col min="13816" max="13816" width="3.42578125" style="68" customWidth="1"/>
    <col min="13817" max="13817" width="2.7109375" style="68" customWidth="1"/>
    <col min="13818" max="13818" width="3.42578125" style="68" customWidth="1"/>
    <col min="13819" max="13819" width="3.140625" style="68" customWidth="1"/>
    <col min="13820" max="13820" width="5" style="68" customWidth="1"/>
    <col min="13821" max="13821" width="1.7109375" style="68" customWidth="1"/>
    <col min="13822" max="13822" width="4.85546875" style="68" customWidth="1"/>
    <col min="13823" max="13823" width="1.28515625" style="68" customWidth="1"/>
    <col min="13824" max="13824" width="5.28515625" style="68" customWidth="1"/>
    <col min="13825" max="13825" width="0.85546875" style="68" customWidth="1"/>
    <col min="13826" max="13826" width="3" style="68" customWidth="1"/>
    <col min="13827" max="13827" width="3.42578125" style="68" customWidth="1"/>
    <col min="13828" max="13828" width="10.85546875" style="68" customWidth="1"/>
    <col min="13829" max="13829" width="14" style="68" customWidth="1"/>
    <col min="13830" max="13830" width="17.140625" style="68" customWidth="1"/>
    <col min="13831" max="13831" width="15.5703125" style="68" customWidth="1"/>
    <col min="13832" max="13832" width="13.28515625" style="68" customWidth="1"/>
    <col min="13833" max="13833" width="12.28515625" style="68" customWidth="1"/>
    <col min="13834" max="13834" width="13.42578125" style="68" customWidth="1"/>
    <col min="13835" max="13835" width="51.140625" style="68" customWidth="1"/>
    <col min="13836" max="13836" width="59" style="68" customWidth="1"/>
    <col min="13837" max="13837" width="60.85546875" style="68" customWidth="1"/>
    <col min="13838" max="13838" width="42.42578125" style="68" customWidth="1"/>
    <col min="13839" max="13839" width="15.42578125" style="68" customWidth="1"/>
    <col min="13840" max="13840" width="19" style="68" customWidth="1"/>
    <col min="13841" max="14057" width="9.140625" style="68"/>
    <col min="14058" max="14058" width="2.42578125" style="68" customWidth="1"/>
    <col min="14059" max="14059" width="40.28515625" style="68" customWidth="1"/>
    <col min="14060" max="14060" width="7.5703125" style="68" customWidth="1"/>
    <col min="14061" max="14061" width="4.28515625" style="68" customWidth="1"/>
    <col min="14062" max="14062" width="3" style="68" customWidth="1"/>
    <col min="14063" max="14063" width="5.140625" style="68" customWidth="1"/>
    <col min="14064" max="14064" width="1.140625" style="68" customWidth="1"/>
    <col min="14065" max="14065" width="3.42578125" style="68" customWidth="1"/>
    <col min="14066" max="14066" width="3" style="68" customWidth="1"/>
    <col min="14067" max="14067" width="4" style="68" customWidth="1"/>
    <col min="14068" max="14068" width="3.140625" style="68" customWidth="1"/>
    <col min="14069" max="14069" width="6.140625" style="68" customWidth="1"/>
    <col min="14070" max="14070" width="4.28515625" style="68" customWidth="1"/>
    <col min="14071" max="14071" width="1.7109375" style="68" customWidth="1"/>
    <col min="14072" max="14072" width="3.42578125" style="68" customWidth="1"/>
    <col min="14073" max="14073" width="2.7109375" style="68" customWidth="1"/>
    <col min="14074" max="14074" width="3.42578125" style="68" customWidth="1"/>
    <col min="14075" max="14075" width="3.140625" style="68" customWidth="1"/>
    <col min="14076" max="14076" width="5" style="68" customWidth="1"/>
    <col min="14077" max="14077" width="1.7109375" style="68" customWidth="1"/>
    <col min="14078" max="14078" width="4.85546875" style="68" customWidth="1"/>
    <col min="14079" max="14079" width="1.28515625" style="68" customWidth="1"/>
    <col min="14080" max="14080" width="5.28515625" style="68" customWidth="1"/>
    <col min="14081" max="14081" width="0.85546875" style="68" customWidth="1"/>
    <col min="14082" max="14082" width="3" style="68" customWidth="1"/>
    <col min="14083" max="14083" width="3.42578125" style="68" customWidth="1"/>
    <col min="14084" max="14084" width="10.85546875" style="68" customWidth="1"/>
    <col min="14085" max="14085" width="14" style="68" customWidth="1"/>
    <col min="14086" max="14086" width="17.140625" style="68" customWidth="1"/>
    <col min="14087" max="14087" width="15.5703125" style="68" customWidth="1"/>
    <col min="14088" max="14088" width="13.28515625" style="68" customWidth="1"/>
    <col min="14089" max="14089" width="12.28515625" style="68" customWidth="1"/>
    <col min="14090" max="14090" width="13.42578125" style="68" customWidth="1"/>
    <col min="14091" max="14091" width="51.140625" style="68" customWidth="1"/>
    <col min="14092" max="14092" width="59" style="68" customWidth="1"/>
    <col min="14093" max="14093" width="60.85546875" style="68" customWidth="1"/>
    <col min="14094" max="14094" width="42.42578125" style="68" customWidth="1"/>
    <col min="14095" max="14095" width="15.42578125" style="68" customWidth="1"/>
    <col min="14096" max="14096" width="19" style="68" customWidth="1"/>
    <col min="14097" max="14313" width="9.140625" style="68"/>
    <col min="14314" max="14314" width="2.42578125" style="68" customWidth="1"/>
    <col min="14315" max="14315" width="40.28515625" style="68" customWidth="1"/>
    <col min="14316" max="14316" width="7.5703125" style="68" customWidth="1"/>
    <col min="14317" max="14317" width="4.28515625" style="68" customWidth="1"/>
    <col min="14318" max="14318" width="3" style="68" customWidth="1"/>
    <col min="14319" max="14319" width="5.140625" style="68" customWidth="1"/>
    <col min="14320" max="14320" width="1.140625" style="68" customWidth="1"/>
    <col min="14321" max="14321" width="3.42578125" style="68" customWidth="1"/>
    <col min="14322" max="14322" width="3" style="68" customWidth="1"/>
    <col min="14323" max="14323" width="4" style="68" customWidth="1"/>
    <col min="14324" max="14324" width="3.140625" style="68" customWidth="1"/>
    <col min="14325" max="14325" width="6.140625" style="68" customWidth="1"/>
    <col min="14326" max="14326" width="4.28515625" style="68" customWidth="1"/>
    <col min="14327" max="14327" width="1.7109375" style="68" customWidth="1"/>
    <col min="14328" max="14328" width="3.42578125" style="68" customWidth="1"/>
    <col min="14329" max="14329" width="2.7109375" style="68" customWidth="1"/>
    <col min="14330" max="14330" width="3.42578125" style="68" customWidth="1"/>
    <col min="14331" max="14331" width="3.140625" style="68" customWidth="1"/>
    <col min="14332" max="14332" width="5" style="68" customWidth="1"/>
    <col min="14333" max="14333" width="1.7109375" style="68" customWidth="1"/>
    <col min="14334" max="14334" width="4.85546875" style="68" customWidth="1"/>
    <col min="14335" max="14335" width="1.28515625" style="68" customWidth="1"/>
    <col min="14336" max="14336" width="5.28515625" style="68" customWidth="1"/>
    <col min="14337" max="14337" width="0.85546875" style="68" customWidth="1"/>
    <col min="14338" max="14338" width="3" style="68" customWidth="1"/>
    <col min="14339" max="14339" width="3.42578125" style="68" customWidth="1"/>
    <col min="14340" max="14340" width="10.85546875" style="68" customWidth="1"/>
    <col min="14341" max="14341" width="14" style="68" customWidth="1"/>
    <col min="14342" max="14342" width="17.140625" style="68" customWidth="1"/>
    <col min="14343" max="14343" width="15.5703125" style="68" customWidth="1"/>
    <col min="14344" max="14344" width="13.28515625" style="68" customWidth="1"/>
    <col min="14345" max="14345" width="12.28515625" style="68" customWidth="1"/>
    <col min="14346" max="14346" width="13.42578125" style="68" customWidth="1"/>
    <col min="14347" max="14347" width="51.140625" style="68" customWidth="1"/>
    <col min="14348" max="14348" width="59" style="68" customWidth="1"/>
    <col min="14349" max="14349" width="60.85546875" style="68" customWidth="1"/>
    <col min="14350" max="14350" width="42.42578125" style="68" customWidth="1"/>
    <col min="14351" max="14351" width="15.42578125" style="68" customWidth="1"/>
    <col min="14352" max="14352" width="19" style="68" customWidth="1"/>
    <col min="14353" max="14569" width="9.140625" style="68"/>
    <col min="14570" max="14570" width="2.42578125" style="68" customWidth="1"/>
    <col min="14571" max="14571" width="40.28515625" style="68" customWidth="1"/>
    <col min="14572" max="14572" width="7.5703125" style="68" customWidth="1"/>
    <col min="14573" max="14573" width="4.28515625" style="68" customWidth="1"/>
    <col min="14574" max="14574" width="3" style="68" customWidth="1"/>
    <col min="14575" max="14575" width="5.140625" style="68" customWidth="1"/>
    <col min="14576" max="14576" width="1.140625" style="68" customWidth="1"/>
    <col min="14577" max="14577" width="3.42578125" style="68" customWidth="1"/>
    <col min="14578" max="14578" width="3" style="68" customWidth="1"/>
    <col min="14579" max="14579" width="4" style="68" customWidth="1"/>
    <col min="14580" max="14580" width="3.140625" style="68" customWidth="1"/>
    <col min="14581" max="14581" width="6.140625" style="68" customWidth="1"/>
    <col min="14582" max="14582" width="4.28515625" style="68" customWidth="1"/>
    <col min="14583" max="14583" width="1.7109375" style="68" customWidth="1"/>
    <col min="14584" max="14584" width="3.42578125" style="68" customWidth="1"/>
    <col min="14585" max="14585" width="2.7109375" style="68" customWidth="1"/>
    <col min="14586" max="14586" width="3.42578125" style="68" customWidth="1"/>
    <col min="14587" max="14587" width="3.140625" style="68" customWidth="1"/>
    <col min="14588" max="14588" width="5" style="68" customWidth="1"/>
    <col min="14589" max="14589" width="1.7109375" style="68" customWidth="1"/>
    <col min="14590" max="14590" width="4.85546875" style="68" customWidth="1"/>
    <col min="14591" max="14591" width="1.28515625" style="68" customWidth="1"/>
    <col min="14592" max="14592" width="5.28515625" style="68" customWidth="1"/>
    <col min="14593" max="14593" width="0.85546875" style="68" customWidth="1"/>
    <col min="14594" max="14594" width="3" style="68" customWidth="1"/>
    <col min="14595" max="14595" width="3.42578125" style="68" customWidth="1"/>
    <col min="14596" max="14596" width="10.85546875" style="68" customWidth="1"/>
    <col min="14597" max="14597" width="14" style="68" customWidth="1"/>
    <col min="14598" max="14598" width="17.140625" style="68" customWidth="1"/>
    <col min="14599" max="14599" width="15.5703125" style="68" customWidth="1"/>
    <col min="14600" max="14600" width="13.28515625" style="68" customWidth="1"/>
    <col min="14601" max="14601" width="12.28515625" style="68" customWidth="1"/>
    <col min="14602" max="14602" width="13.42578125" style="68" customWidth="1"/>
    <col min="14603" max="14603" width="51.140625" style="68" customWidth="1"/>
    <col min="14604" max="14604" width="59" style="68" customWidth="1"/>
    <col min="14605" max="14605" width="60.85546875" style="68" customWidth="1"/>
    <col min="14606" max="14606" width="42.42578125" style="68" customWidth="1"/>
    <col min="14607" max="14607" width="15.42578125" style="68" customWidth="1"/>
    <col min="14608" max="14608" width="19" style="68" customWidth="1"/>
    <col min="14609" max="14825" width="9.140625" style="68"/>
    <col min="14826" max="14826" width="2.42578125" style="68" customWidth="1"/>
    <col min="14827" max="14827" width="40.28515625" style="68" customWidth="1"/>
    <col min="14828" max="14828" width="7.5703125" style="68" customWidth="1"/>
    <col min="14829" max="14829" width="4.28515625" style="68" customWidth="1"/>
    <col min="14830" max="14830" width="3" style="68" customWidth="1"/>
    <col min="14831" max="14831" width="5.140625" style="68" customWidth="1"/>
    <col min="14832" max="14832" width="1.140625" style="68" customWidth="1"/>
    <col min="14833" max="14833" width="3.42578125" style="68" customWidth="1"/>
    <col min="14834" max="14834" width="3" style="68" customWidth="1"/>
    <col min="14835" max="14835" width="4" style="68" customWidth="1"/>
    <col min="14836" max="14836" width="3.140625" style="68" customWidth="1"/>
    <col min="14837" max="14837" width="6.140625" style="68" customWidth="1"/>
    <col min="14838" max="14838" width="4.28515625" style="68" customWidth="1"/>
    <col min="14839" max="14839" width="1.7109375" style="68" customWidth="1"/>
    <col min="14840" max="14840" width="3.42578125" style="68" customWidth="1"/>
    <col min="14841" max="14841" width="2.7109375" style="68" customWidth="1"/>
    <col min="14842" max="14842" width="3.42578125" style="68" customWidth="1"/>
    <col min="14843" max="14843" width="3.140625" style="68" customWidth="1"/>
    <col min="14844" max="14844" width="5" style="68" customWidth="1"/>
    <col min="14845" max="14845" width="1.7109375" style="68" customWidth="1"/>
    <col min="14846" max="14846" width="4.85546875" style="68" customWidth="1"/>
    <col min="14847" max="14847" width="1.28515625" style="68" customWidth="1"/>
    <col min="14848" max="14848" width="5.28515625" style="68" customWidth="1"/>
    <col min="14849" max="14849" width="0.85546875" style="68" customWidth="1"/>
    <col min="14850" max="14850" width="3" style="68" customWidth="1"/>
    <col min="14851" max="14851" width="3.42578125" style="68" customWidth="1"/>
    <col min="14852" max="14852" width="10.85546875" style="68" customWidth="1"/>
    <col min="14853" max="14853" width="14" style="68" customWidth="1"/>
    <col min="14854" max="14854" width="17.140625" style="68" customWidth="1"/>
    <col min="14855" max="14855" width="15.5703125" style="68" customWidth="1"/>
    <col min="14856" max="14856" width="13.28515625" style="68" customWidth="1"/>
    <col min="14857" max="14857" width="12.28515625" style="68" customWidth="1"/>
    <col min="14858" max="14858" width="13.42578125" style="68" customWidth="1"/>
    <col min="14859" max="14859" width="51.140625" style="68" customWidth="1"/>
    <col min="14860" max="14860" width="59" style="68" customWidth="1"/>
    <col min="14861" max="14861" width="60.85546875" style="68" customWidth="1"/>
    <col min="14862" max="14862" width="42.42578125" style="68" customWidth="1"/>
    <col min="14863" max="14863" width="15.42578125" style="68" customWidth="1"/>
    <col min="14864" max="14864" width="19" style="68" customWidth="1"/>
    <col min="14865" max="15081" width="9.140625" style="68"/>
    <col min="15082" max="15082" width="2.42578125" style="68" customWidth="1"/>
    <col min="15083" max="15083" width="40.28515625" style="68" customWidth="1"/>
    <col min="15084" max="15084" width="7.5703125" style="68" customWidth="1"/>
    <col min="15085" max="15085" width="4.28515625" style="68" customWidth="1"/>
    <col min="15086" max="15086" width="3" style="68" customWidth="1"/>
    <col min="15087" max="15087" width="5.140625" style="68" customWidth="1"/>
    <col min="15088" max="15088" width="1.140625" style="68" customWidth="1"/>
    <col min="15089" max="15089" width="3.42578125" style="68" customWidth="1"/>
    <col min="15090" max="15090" width="3" style="68" customWidth="1"/>
    <col min="15091" max="15091" width="4" style="68" customWidth="1"/>
    <col min="15092" max="15092" width="3.140625" style="68" customWidth="1"/>
    <col min="15093" max="15093" width="6.140625" style="68" customWidth="1"/>
    <col min="15094" max="15094" width="4.28515625" style="68" customWidth="1"/>
    <col min="15095" max="15095" width="1.7109375" style="68" customWidth="1"/>
    <col min="15096" max="15096" width="3.42578125" style="68" customWidth="1"/>
    <col min="15097" max="15097" width="2.7109375" style="68" customWidth="1"/>
    <col min="15098" max="15098" width="3.42578125" style="68" customWidth="1"/>
    <col min="15099" max="15099" width="3.140625" style="68" customWidth="1"/>
    <col min="15100" max="15100" width="5" style="68" customWidth="1"/>
    <col min="15101" max="15101" width="1.7109375" style="68" customWidth="1"/>
    <col min="15102" max="15102" width="4.85546875" style="68" customWidth="1"/>
    <col min="15103" max="15103" width="1.28515625" style="68" customWidth="1"/>
    <col min="15104" max="15104" width="5.28515625" style="68" customWidth="1"/>
    <col min="15105" max="15105" width="0.85546875" style="68" customWidth="1"/>
    <col min="15106" max="15106" width="3" style="68" customWidth="1"/>
    <col min="15107" max="15107" width="3.42578125" style="68" customWidth="1"/>
    <col min="15108" max="15108" width="10.85546875" style="68" customWidth="1"/>
    <col min="15109" max="15109" width="14" style="68" customWidth="1"/>
    <col min="15110" max="15110" width="17.140625" style="68" customWidth="1"/>
    <col min="15111" max="15111" width="15.5703125" style="68" customWidth="1"/>
    <col min="15112" max="15112" width="13.28515625" style="68" customWidth="1"/>
    <col min="15113" max="15113" width="12.28515625" style="68" customWidth="1"/>
    <col min="15114" max="15114" width="13.42578125" style="68" customWidth="1"/>
    <col min="15115" max="15115" width="51.140625" style="68" customWidth="1"/>
    <col min="15116" max="15116" width="59" style="68" customWidth="1"/>
    <col min="15117" max="15117" width="60.85546875" style="68" customWidth="1"/>
    <col min="15118" max="15118" width="42.42578125" style="68" customWidth="1"/>
    <col min="15119" max="15119" width="15.42578125" style="68" customWidth="1"/>
    <col min="15120" max="15120" width="19" style="68" customWidth="1"/>
    <col min="15121" max="15337" width="9.140625" style="68"/>
    <col min="15338" max="15338" width="2.42578125" style="68" customWidth="1"/>
    <col min="15339" max="15339" width="40.28515625" style="68" customWidth="1"/>
    <col min="15340" max="15340" width="7.5703125" style="68" customWidth="1"/>
    <col min="15341" max="15341" width="4.28515625" style="68" customWidth="1"/>
    <col min="15342" max="15342" width="3" style="68" customWidth="1"/>
    <col min="15343" max="15343" width="5.140625" style="68" customWidth="1"/>
    <col min="15344" max="15344" width="1.140625" style="68" customWidth="1"/>
    <col min="15345" max="15345" width="3.42578125" style="68" customWidth="1"/>
    <col min="15346" max="15346" width="3" style="68" customWidth="1"/>
    <col min="15347" max="15347" width="4" style="68" customWidth="1"/>
    <col min="15348" max="15348" width="3.140625" style="68" customWidth="1"/>
    <col min="15349" max="15349" width="6.140625" style="68" customWidth="1"/>
    <col min="15350" max="15350" width="4.28515625" style="68" customWidth="1"/>
    <col min="15351" max="15351" width="1.7109375" style="68" customWidth="1"/>
    <col min="15352" max="15352" width="3.42578125" style="68" customWidth="1"/>
    <col min="15353" max="15353" width="2.7109375" style="68" customWidth="1"/>
    <col min="15354" max="15354" width="3.42578125" style="68" customWidth="1"/>
    <col min="15355" max="15355" width="3.140625" style="68" customWidth="1"/>
    <col min="15356" max="15356" width="5" style="68" customWidth="1"/>
    <col min="15357" max="15357" width="1.7109375" style="68" customWidth="1"/>
    <col min="15358" max="15358" width="4.85546875" style="68" customWidth="1"/>
    <col min="15359" max="15359" width="1.28515625" style="68" customWidth="1"/>
    <col min="15360" max="15360" width="5.28515625" style="68" customWidth="1"/>
    <col min="15361" max="15361" width="0.85546875" style="68" customWidth="1"/>
    <col min="15362" max="15362" width="3" style="68" customWidth="1"/>
    <col min="15363" max="15363" width="3.42578125" style="68" customWidth="1"/>
    <col min="15364" max="15364" width="10.85546875" style="68" customWidth="1"/>
    <col min="15365" max="15365" width="14" style="68" customWidth="1"/>
    <col min="15366" max="15366" width="17.140625" style="68" customWidth="1"/>
    <col min="15367" max="15367" width="15.5703125" style="68" customWidth="1"/>
    <col min="15368" max="15368" width="13.28515625" style="68" customWidth="1"/>
    <col min="15369" max="15369" width="12.28515625" style="68" customWidth="1"/>
    <col min="15370" max="15370" width="13.42578125" style="68" customWidth="1"/>
    <col min="15371" max="15371" width="51.140625" style="68" customWidth="1"/>
    <col min="15372" max="15372" width="59" style="68" customWidth="1"/>
    <col min="15373" max="15373" width="60.85546875" style="68" customWidth="1"/>
    <col min="15374" max="15374" width="42.42578125" style="68" customWidth="1"/>
    <col min="15375" max="15375" width="15.42578125" style="68" customWidth="1"/>
    <col min="15376" max="15376" width="19" style="68" customWidth="1"/>
    <col min="15377" max="15593" width="9.140625" style="68"/>
    <col min="15594" max="15594" width="2.42578125" style="68" customWidth="1"/>
    <col min="15595" max="15595" width="40.28515625" style="68" customWidth="1"/>
    <col min="15596" max="15596" width="7.5703125" style="68" customWidth="1"/>
    <col min="15597" max="15597" width="4.28515625" style="68" customWidth="1"/>
    <col min="15598" max="15598" width="3" style="68" customWidth="1"/>
    <col min="15599" max="15599" width="5.140625" style="68" customWidth="1"/>
    <col min="15600" max="15600" width="1.140625" style="68" customWidth="1"/>
    <col min="15601" max="15601" width="3.42578125" style="68" customWidth="1"/>
    <col min="15602" max="15602" width="3" style="68" customWidth="1"/>
    <col min="15603" max="15603" width="4" style="68" customWidth="1"/>
    <col min="15604" max="15604" width="3.140625" style="68" customWidth="1"/>
    <col min="15605" max="15605" width="6.140625" style="68" customWidth="1"/>
    <col min="15606" max="15606" width="4.28515625" style="68" customWidth="1"/>
    <col min="15607" max="15607" width="1.7109375" style="68" customWidth="1"/>
    <col min="15608" max="15608" width="3.42578125" style="68" customWidth="1"/>
    <col min="15609" max="15609" width="2.7109375" style="68" customWidth="1"/>
    <col min="15610" max="15610" width="3.42578125" style="68" customWidth="1"/>
    <col min="15611" max="15611" width="3.140625" style="68" customWidth="1"/>
    <col min="15612" max="15612" width="5" style="68" customWidth="1"/>
    <col min="15613" max="15613" width="1.7109375" style="68" customWidth="1"/>
    <col min="15614" max="15614" width="4.85546875" style="68" customWidth="1"/>
    <col min="15615" max="15615" width="1.28515625" style="68" customWidth="1"/>
    <col min="15616" max="15616" width="5.28515625" style="68" customWidth="1"/>
    <col min="15617" max="15617" width="0.85546875" style="68" customWidth="1"/>
    <col min="15618" max="15618" width="3" style="68" customWidth="1"/>
    <col min="15619" max="15619" width="3.42578125" style="68" customWidth="1"/>
    <col min="15620" max="15620" width="10.85546875" style="68" customWidth="1"/>
    <col min="15621" max="15621" width="14" style="68" customWidth="1"/>
    <col min="15622" max="15622" width="17.140625" style="68" customWidth="1"/>
    <col min="15623" max="15623" width="15.5703125" style="68" customWidth="1"/>
    <col min="15624" max="15624" width="13.28515625" style="68" customWidth="1"/>
    <col min="15625" max="15625" width="12.28515625" style="68" customWidth="1"/>
    <col min="15626" max="15626" width="13.42578125" style="68" customWidth="1"/>
    <col min="15627" max="15627" width="51.140625" style="68" customWidth="1"/>
    <col min="15628" max="15628" width="59" style="68" customWidth="1"/>
    <col min="15629" max="15629" width="60.85546875" style="68" customWidth="1"/>
    <col min="15630" max="15630" width="42.42578125" style="68" customWidth="1"/>
    <col min="15631" max="15631" width="15.42578125" style="68" customWidth="1"/>
    <col min="15632" max="15632" width="19" style="68" customWidth="1"/>
    <col min="15633" max="15849" width="9.140625" style="68"/>
    <col min="15850" max="15850" width="2.42578125" style="68" customWidth="1"/>
    <col min="15851" max="15851" width="40.28515625" style="68" customWidth="1"/>
    <col min="15852" max="15852" width="7.5703125" style="68" customWidth="1"/>
    <col min="15853" max="15853" width="4.28515625" style="68" customWidth="1"/>
    <col min="15854" max="15854" width="3" style="68" customWidth="1"/>
    <col min="15855" max="15855" width="5.140625" style="68" customWidth="1"/>
    <col min="15856" max="15856" width="1.140625" style="68" customWidth="1"/>
    <col min="15857" max="15857" width="3.42578125" style="68" customWidth="1"/>
    <col min="15858" max="15858" width="3" style="68" customWidth="1"/>
    <col min="15859" max="15859" width="4" style="68" customWidth="1"/>
    <col min="15860" max="15860" width="3.140625" style="68" customWidth="1"/>
    <col min="15861" max="15861" width="6.140625" style="68" customWidth="1"/>
    <col min="15862" max="15862" width="4.28515625" style="68" customWidth="1"/>
    <col min="15863" max="15863" width="1.7109375" style="68" customWidth="1"/>
    <col min="15864" max="15864" width="3.42578125" style="68" customWidth="1"/>
    <col min="15865" max="15865" width="2.7109375" style="68" customWidth="1"/>
    <col min="15866" max="15866" width="3.42578125" style="68" customWidth="1"/>
    <col min="15867" max="15867" width="3.140625" style="68" customWidth="1"/>
    <col min="15868" max="15868" width="5" style="68" customWidth="1"/>
    <col min="15869" max="15869" width="1.7109375" style="68" customWidth="1"/>
    <col min="15870" max="15870" width="4.85546875" style="68" customWidth="1"/>
    <col min="15871" max="15871" width="1.28515625" style="68" customWidth="1"/>
    <col min="15872" max="15872" width="5.28515625" style="68" customWidth="1"/>
    <col min="15873" max="15873" width="0.85546875" style="68" customWidth="1"/>
    <col min="15874" max="15874" width="3" style="68" customWidth="1"/>
    <col min="15875" max="15875" width="3.42578125" style="68" customWidth="1"/>
    <col min="15876" max="15876" width="10.85546875" style="68" customWidth="1"/>
    <col min="15877" max="15877" width="14" style="68" customWidth="1"/>
    <col min="15878" max="15878" width="17.140625" style="68" customWidth="1"/>
    <col min="15879" max="15879" width="15.5703125" style="68" customWidth="1"/>
    <col min="15880" max="15880" width="13.28515625" style="68" customWidth="1"/>
    <col min="15881" max="15881" width="12.28515625" style="68" customWidth="1"/>
    <col min="15882" max="15882" width="13.42578125" style="68" customWidth="1"/>
    <col min="15883" max="15883" width="51.140625" style="68" customWidth="1"/>
    <col min="15884" max="15884" width="59" style="68" customWidth="1"/>
    <col min="15885" max="15885" width="60.85546875" style="68" customWidth="1"/>
    <col min="15886" max="15886" width="42.42578125" style="68" customWidth="1"/>
    <col min="15887" max="15887" width="15.42578125" style="68" customWidth="1"/>
    <col min="15888" max="15888" width="19" style="68" customWidth="1"/>
    <col min="15889" max="16105" width="9.140625" style="68"/>
    <col min="16106" max="16106" width="2.42578125" style="68" customWidth="1"/>
    <col min="16107" max="16107" width="40.28515625" style="68" customWidth="1"/>
    <col min="16108" max="16108" width="7.5703125" style="68" customWidth="1"/>
    <col min="16109" max="16109" width="4.28515625" style="68" customWidth="1"/>
    <col min="16110" max="16110" width="3" style="68" customWidth="1"/>
    <col min="16111" max="16111" width="5.140625" style="68" customWidth="1"/>
    <col min="16112" max="16112" width="1.140625" style="68" customWidth="1"/>
    <col min="16113" max="16113" width="3.42578125" style="68" customWidth="1"/>
    <col min="16114" max="16114" width="3" style="68" customWidth="1"/>
    <col min="16115" max="16115" width="4" style="68" customWidth="1"/>
    <col min="16116" max="16116" width="3.140625" style="68" customWidth="1"/>
    <col min="16117" max="16117" width="6.140625" style="68" customWidth="1"/>
    <col min="16118" max="16118" width="4.28515625" style="68" customWidth="1"/>
    <col min="16119" max="16119" width="1.7109375" style="68" customWidth="1"/>
    <col min="16120" max="16120" width="3.42578125" style="68" customWidth="1"/>
    <col min="16121" max="16121" width="2.7109375" style="68" customWidth="1"/>
    <col min="16122" max="16122" width="3.42578125" style="68" customWidth="1"/>
    <col min="16123" max="16123" width="3.140625" style="68" customWidth="1"/>
    <col min="16124" max="16124" width="5" style="68" customWidth="1"/>
    <col min="16125" max="16125" width="1.7109375" style="68" customWidth="1"/>
    <col min="16126" max="16126" width="4.85546875" style="68" customWidth="1"/>
    <col min="16127" max="16127" width="1.28515625" style="68" customWidth="1"/>
    <col min="16128" max="16128" width="5.28515625" style="68" customWidth="1"/>
    <col min="16129" max="16129" width="0.85546875" style="68" customWidth="1"/>
    <col min="16130" max="16130" width="3" style="68" customWidth="1"/>
    <col min="16131" max="16131" width="3.42578125" style="68" customWidth="1"/>
    <col min="16132" max="16132" width="10.85546875" style="68" customWidth="1"/>
    <col min="16133" max="16133" width="14" style="68" customWidth="1"/>
    <col min="16134" max="16134" width="17.140625" style="68" customWidth="1"/>
    <col min="16135" max="16135" width="15.5703125" style="68" customWidth="1"/>
    <col min="16136" max="16136" width="13.28515625" style="68" customWidth="1"/>
    <col min="16137" max="16137" width="12.28515625" style="68" customWidth="1"/>
    <col min="16138" max="16138" width="13.42578125" style="68" customWidth="1"/>
    <col min="16139" max="16139" width="51.140625" style="68" customWidth="1"/>
    <col min="16140" max="16140" width="59" style="68" customWidth="1"/>
    <col min="16141" max="16141" width="60.85546875" style="68" customWidth="1"/>
    <col min="16142" max="16142" width="42.42578125" style="68" customWidth="1"/>
    <col min="16143" max="16143" width="15.42578125" style="68" customWidth="1"/>
    <col min="16144" max="16144" width="19" style="68" customWidth="1"/>
    <col min="16145" max="16384" width="9.140625" style="68"/>
  </cols>
  <sheetData>
    <row r="1" spans="1:32" ht="101.45" customHeight="1" x14ac:dyDescent="0.2">
      <c r="B1" s="278" t="s">
        <v>107</v>
      </c>
      <c r="C1" s="279"/>
      <c r="D1" s="279"/>
      <c r="E1" s="279"/>
      <c r="F1" s="279"/>
      <c r="G1" s="279"/>
      <c r="H1" s="279"/>
      <c r="I1" s="279"/>
      <c r="J1" s="279"/>
      <c r="K1" s="279"/>
      <c r="L1" s="279"/>
      <c r="M1" s="279"/>
      <c r="N1" s="279"/>
      <c r="O1" s="279"/>
      <c r="P1" s="279"/>
      <c r="Q1" s="279"/>
      <c r="R1" s="279"/>
      <c r="S1" s="279"/>
      <c r="T1" s="280"/>
    </row>
    <row r="2" spans="1:32" ht="20.25" customHeight="1" x14ac:dyDescent="0.2">
      <c r="B2" s="37"/>
      <c r="C2" s="38"/>
      <c r="D2" s="38"/>
      <c r="E2" s="38"/>
      <c r="F2" s="38"/>
      <c r="G2" s="39"/>
      <c r="H2" s="39"/>
      <c r="I2" s="39"/>
      <c r="J2" s="39"/>
      <c r="K2" s="39"/>
      <c r="L2" s="39"/>
      <c r="M2" s="39"/>
      <c r="N2" s="39"/>
      <c r="O2" s="39"/>
      <c r="P2" s="39"/>
      <c r="Q2" s="40"/>
      <c r="R2" s="41"/>
      <c r="S2" s="41"/>
      <c r="T2" s="42"/>
      <c r="U2" s="1"/>
      <c r="V2" s="1"/>
      <c r="W2" s="1"/>
      <c r="X2" s="1"/>
      <c r="Y2" s="1"/>
      <c r="Z2" s="1"/>
      <c r="AA2" s="1"/>
      <c r="AB2" s="1"/>
      <c r="AC2" s="1"/>
      <c r="AD2" s="1"/>
      <c r="AE2" s="1"/>
      <c r="AF2" s="1"/>
    </row>
    <row r="3" spans="1:32" ht="77.099999999999994" customHeight="1" x14ac:dyDescent="0.2">
      <c r="B3" s="323" t="s">
        <v>1</v>
      </c>
      <c r="C3" s="324"/>
      <c r="D3" s="281" t="s">
        <v>108</v>
      </c>
      <c r="E3" s="282"/>
      <c r="F3" s="282"/>
      <c r="G3" s="282"/>
      <c r="H3" s="282"/>
      <c r="I3" s="282"/>
      <c r="J3" s="282"/>
      <c r="K3" s="282"/>
      <c r="L3" s="282"/>
      <c r="M3" s="283"/>
      <c r="N3" s="293" t="s">
        <v>3</v>
      </c>
      <c r="O3" s="293"/>
      <c r="P3" s="299" t="s">
        <v>4</v>
      </c>
      <c r="Q3" s="299"/>
      <c r="R3" s="299"/>
      <c r="S3" s="299"/>
      <c r="T3" s="300"/>
      <c r="U3" s="1"/>
      <c r="V3" s="1"/>
      <c r="W3" s="1"/>
      <c r="X3" s="1"/>
      <c r="Y3" s="1"/>
      <c r="Z3" s="1"/>
      <c r="AA3" s="1"/>
      <c r="AB3" s="1"/>
      <c r="AC3" s="1"/>
      <c r="AD3" s="1"/>
      <c r="AE3" s="1"/>
      <c r="AF3" s="1"/>
    </row>
    <row r="4" spans="1:32" ht="11.1" customHeight="1" x14ac:dyDescent="0.2">
      <c r="B4" s="43"/>
      <c r="C4" s="44"/>
      <c r="D4" s="44"/>
      <c r="E4" s="44"/>
      <c r="F4" s="44"/>
      <c r="G4" s="44"/>
      <c r="H4" s="44"/>
      <c r="I4" s="44"/>
      <c r="J4" s="44"/>
      <c r="K4" s="44"/>
      <c r="L4" s="44"/>
      <c r="M4" s="44"/>
      <c r="N4" s="44"/>
      <c r="O4" s="44"/>
      <c r="P4" s="44"/>
      <c r="Q4" s="45"/>
      <c r="T4" s="70"/>
    </row>
    <row r="5" spans="1:32" s="71" customFormat="1" ht="47.25" customHeight="1" x14ac:dyDescent="0.2">
      <c r="A5" s="68" t="s">
        <v>5</v>
      </c>
      <c r="B5" s="46" t="s">
        <v>6</v>
      </c>
      <c r="C5" s="36"/>
      <c r="D5" s="35" t="s">
        <v>7</v>
      </c>
      <c r="E5" s="35" t="s">
        <v>8</v>
      </c>
      <c r="F5" s="35" t="s">
        <v>9</v>
      </c>
      <c r="G5" s="35" t="s">
        <v>10</v>
      </c>
      <c r="H5" s="35" t="s">
        <v>11</v>
      </c>
      <c r="I5" s="35" t="s">
        <v>12</v>
      </c>
      <c r="J5" s="35" t="s">
        <v>13</v>
      </c>
      <c r="K5" s="35" t="s">
        <v>14</v>
      </c>
      <c r="L5" s="35" t="s">
        <v>15</v>
      </c>
      <c r="M5" s="35" t="s">
        <v>16</v>
      </c>
      <c r="N5" s="35" t="s">
        <v>17</v>
      </c>
      <c r="O5" s="35" t="s">
        <v>18</v>
      </c>
      <c r="P5" s="35" t="s">
        <v>19</v>
      </c>
      <c r="Q5" s="35" t="s">
        <v>20</v>
      </c>
      <c r="R5" s="35" t="s">
        <v>21</v>
      </c>
      <c r="S5" s="35" t="s">
        <v>22</v>
      </c>
      <c r="T5" s="47" t="s">
        <v>23</v>
      </c>
    </row>
    <row r="6" spans="1:32" ht="40.5" customHeight="1" x14ac:dyDescent="0.2">
      <c r="B6" s="48" t="s">
        <v>24</v>
      </c>
      <c r="C6" s="30"/>
      <c r="D6" s="30"/>
      <c r="E6" s="30"/>
      <c r="F6" s="30"/>
      <c r="G6" s="30"/>
      <c r="H6" s="30"/>
      <c r="I6" s="30"/>
      <c r="J6" s="30"/>
      <c r="K6" s="30"/>
      <c r="L6" s="30"/>
      <c r="M6" s="30"/>
      <c r="N6" s="30"/>
      <c r="O6" s="30"/>
      <c r="P6" s="30"/>
      <c r="Q6" s="30"/>
      <c r="R6" s="30"/>
      <c r="S6" s="30"/>
      <c r="T6" s="49"/>
      <c r="U6" s="1"/>
      <c r="V6" s="1"/>
      <c r="W6" s="1"/>
      <c r="X6" s="1"/>
      <c r="Y6" s="1"/>
      <c r="Z6" s="1"/>
      <c r="AA6" s="1"/>
      <c r="AB6" s="1"/>
      <c r="AC6" s="1"/>
      <c r="AD6" s="1"/>
      <c r="AE6" s="1"/>
      <c r="AF6" s="1"/>
    </row>
    <row r="7" spans="1:32" ht="30" customHeight="1" x14ac:dyDescent="0.2">
      <c r="B7" s="244" t="s">
        <v>144</v>
      </c>
      <c r="C7" s="234" t="s">
        <v>27</v>
      </c>
      <c r="D7" s="28"/>
      <c r="E7" s="28"/>
      <c r="F7" s="28"/>
      <c r="G7" s="28"/>
      <c r="H7" s="28"/>
      <c r="I7" s="28"/>
      <c r="J7" s="65">
        <v>1</v>
      </c>
      <c r="K7" s="28"/>
      <c r="L7" s="28"/>
      <c r="M7" s="28"/>
      <c r="N7" s="28"/>
      <c r="O7" s="28"/>
      <c r="P7" s="274" t="s">
        <v>30</v>
      </c>
      <c r="Q7" s="242"/>
      <c r="R7" s="252"/>
      <c r="S7" s="288"/>
      <c r="T7" s="237"/>
      <c r="U7" s="1" t="s">
        <v>323</v>
      </c>
      <c r="V7" s="1"/>
      <c r="W7" s="1"/>
      <c r="X7" s="1"/>
      <c r="Y7" s="1"/>
      <c r="Z7" s="1"/>
      <c r="AA7" s="1"/>
      <c r="AB7" s="1"/>
      <c r="AC7" s="1"/>
      <c r="AD7" s="1"/>
      <c r="AE7" s="1"/>
      <c r="AF7" s="1"/>
    </row>
    <row r="8" spans="1:32" ht="30" customHeight="1" x14ac:dyDescent="0.2">
      <c r="B8" s="245"/>
      <c r="C8" s="258"/>
      <c r="D8" s="195"/>
      <c r="E8" s="195"/>
      <c r="F8" s="195"/>
      <c r="G8" s="195"/>
      <c r="H8" s="195"/>
      <c r="I8" s="195"/>
      <c r="J8" s="195"/>
      <c r="K8" s="195"/>
      <c r="L8" s="195"/>
      <c r="M8" s="195"/>
      <c r="N8" s="195"/>
      <c r="O8" s="195"/>
      <c r="P8" s="274"/>
      <c r="Q8" s="243"/>
      <c r="R8" s="253"/>
      <c r="S8" s="289"/>
      <c r="T8" s="237"/>
      <c r="U8" s="1"/>
      <c r="V8" s="1"/>
      <c r="W8" s="1"/>
      <c r="X8" s="1"/>
      <c r="Y8" s="1"/>
      <c r="Z8" s="1"/>
      <c r="AA8" s="1"/>
      <c r="AB8" s="1"/>
      <c r="AC8" s="1"/>
      <c r="AD8" s="1"/>
      <c r="AE8" s="1"/>
      <c r="AF8" s="1"/>
    </row>
    <row r="9" spans="1:32" ht="30" customHeight="1" x14ac:dyDescent="0.2">
      <c r="B9" s="305" t="s">
        <v>145</v>
      </c>
      <c r="C9" s="258"/>
      <c r="D9" s="28"/>
      <c r="E9" s="65">
        <v>1</v>
      </c>
      <c r="F9" s="28"/>
      <c r="G9" s="28"/>
      <c r="H9" s="28"/>
      <c r="I9" s="28"/>
      <c r="J9" s="28"/>
      <c r="K9" s="28"/>
      <c r="L9" s="65">
        <v>1</v>
      </c>
      <c r="M9" s="28"/>
      <c r="N9" s="28"/>
      <c r="O9" s="28"/>
      <c r="P9" s="274">
        <v>162</v>
      </c>
      <c r="Q9" s="247"/>
      <c r="R9" s="236"/>
      <c r="S9" s="236"/>
      <c r="T9" s="237"/>
      <c r="U9" s="68" t="s">
        <v>324</v>
      </c>
    </row>
    <row r="10" spans="1:32" ht="30" customHeight="1" x14ac:dyDescent="0.2">
      <c r="B10" s="305"/>
      <c r="C10" s="258"/>
      <c r="D10" s="195"/>
      <c r="E10" s="195"/>
      <c r="F10" s="195"/>
      <c r="G10" s="195"/>
      <c r="H10" s="195"/>
      <c r="I10" s="195"/>
      <c r="J10" s="195"/>
      <c r="K10" s="195"/>
      <c r="L10" s="195"/>
      <c r="M10" s="195"/>
      <c r="N10" s="195"/>
      <c r="O10" s="195"/>
      <c r="P10" s="274"/>
      <c r="Q10" s="247"/>
      <c r="R10" s="236"/>
      <c r="S10" s="236"/>
      <c r="T10" s="237"/>
    </row>
    <row r="11" spans="1:32" ht="30" customHeight="1" x14ac:dyDescent="0.2">
      <c r="A11" s="68" t="s">
        <v>25</v>
      </c>
      <c r="B11" s="305" t="s">
        <v>146</v>
      </c>
      <c r="C11" s="258"/>
      <c r="D11" s="28"/>
      <c r="E11" s="28"/>
      <c r="F11" s="65">
        <v>1</v>
      </c>
      <c r="G11" s="28"/>
      <c r="H11" s="28"/>
      <c r="I11" s="65">
        <v>1</v>
      </c>
      <c r="J11" s="28"/>
      <c r="K11" s="28"/>
      <c r="L11" s="28"/>
      <c r="M11" s="28"/>
      <c r="N11" s="28"/>
      <c r="O11" s="28"/>
      <c r="P11" s="297">
        <v>80</v>
      </c>
      <c r="Q11" s="18"/>
      <c r="R11" s="17"/>
      <c r="S11" s="17"/>
      <c r="T11" s="50"/>
    </row>
    <row r="12" spans="1:32" ht="30" customHeight="1" x14ac:dyDescent="0.2">
      <c r="B12" s="305"/>
      <c r="C12" s="258"/>
      <c r="D12" s="195"/>
      <c r="E12" s="195"/>
      <c r="F12" s="195"/>
      <c r="G12" s="195"/>
      <c r="H12" s="195"/>
      <c r="I12" s="195"/>
      <c r="J12" s="195"/>
      <c r="K12" s="195"/>
      <c r="L12" s="195"/>
      <c r="M12" s="195"/>
      <c r="N12" s="195"/>
      <c r="O12" s="195"/>
      <c r="P12" s="298"/>
      <c r="Q12" s="18"/>
      <c r="R12" s="17"/>
      <c r="S12" s="17"/>
      <c r="T12" s="50"/>
    </row>
    <row r="13" spans="1:32" ht="30" customHeight="1" x14ac:dyDescent="0.2">
      <c r="A13" s="68" t="s">
        <v>25</v>
      </c>
      <c r="B13" s="380" t="s">
        <v>147</v>
      </c>
      <c r="C13" s="258"/>
      <c r="D13" s="28"/>
      <c r="E13" s="28"/>
      <c r="F13" s="65">
        <v>1</v>
      </c>
      <c r="G13" s="28"/>
      <c r="H13" s="28"/>
      <c r="I13" s="28"/>
      <c r="J13" s="28"/>
      <c r="K13" s="135">
        <v>1</v>
      </c>
      <c r="L13" s="28"/>
      <c r="M13" s="28"/>
      <c r="N13" s="28"/>
      <c r="O13" s="28"/>
      <c r="P13" s="274" t="s">
        <v>30</v>
      </c>
      <c r="Q13" s="236"/>
      <c r="R13" s="236"/>
      <c r="S13" s="236"/>
      <c r="T13" s="237"/>
      <c r="U13" s="1"/>
      <c r="V13" s="1"/>
      <c r="W13" s="1"/>
      <c r="X13" s="1"/>
      <c r="Y13" s="1"/>
      <c r="Z13" s="1"/>
      <c r="AA13" s="1"/>
      <c r="AB13" s="1"/>
      <c r="AC13" s="1"/>
      <c r="AD13" s="1"/>
      <c r="AE13" s="1"/>
      <c r="AF13" s="1"/>
    </row>
    <row r="14" spans="1:32" ht="30" customHeight="1" x14ac:dyDescent="0.2">
      <c r="B14" s="380"/>
      <c r="C14" s="258"/>
      <c r="D14" s="195"/>
      <c r="E14" s="195"/>
      <c r="F14" s="195"/>
      <c r="G14" s="195"/>
      <c r="H14" s="195"/>
      <c r="I14" s="195"/>
      <c r="J14" s="195"/>
      <c r="K14" s="195"/>
      <c r="L14" s="195"/>
      <c r="M14" s="195"/>
      <c r="N14" s="195"/>
      <c r="O14" s="195"/>
      <c r="P14" s="274"/>
      <c r="Q14" s="236"/>
      <c r="R14" s="236"/>
      <c r="S14" s="236"/>
      <c r="T14" s="237"/>
      <c r="U14" s="1"/>
      <c r="V14" s="1"/>
      <c r="W14" s="1"/>
      <c r="X14" s="1"/>
      <c r="Y14" s="1"/>
      <c r="Z14" s="1"/>
      <c r="AA14" s="1"/>
      <c r="AB14" s="1"/>
      <c r="AC14" s="1"/>
      <c r="AD14" s="1"/>
      <c r="AE14" s="1"/>
      <c r="AF14" s="1"/>
    </row>
    <row r="15" spans="1:32" ht="30" customHeight="1" x14ac:dyDescent="0.2">
      <c r="B15" s="267" t="s">
        <v>148</v>
      </c>
      <c r="C15" s="258"/>
      <c r="D15" s="28"/>
      <c r="E15" s="28"/>
      <c r="F15" s="65">
        <v>1</v>
      </c>
      <c r="G15" s="28"/>
      <c r="H15" s="28"/>
      <c r="I15" s="28"/>
      <c r="J15" s="28"/>
      <c r="K15" s="65">
        <v>1</v>
      </c>
      <c r="L15" s="28"/>
      <c r="M15" s="28"/>
      <c r="N15" s="28"/>
      <c r="O15" s="28"/>
      <c r="P15" s="274" t="s">
        <v>30</v>
      </c>
      <c r="Q15" s="17"/>
      <c r="R15" s="17"/>
      <c r="S15" s="17"/>
      <c r="T15" s="50"/>
      <c r="U15" s="1"/>
      <c r="V15" s="1"/>
      <c r="W15" s="1"/>
      <c r="X15" s="1"/>
      <c r="Y15" s="1"/>
      <c r="Z15" s="1"/>
      <c r="AA15" s="1"/>
      <c r="AB15" s="1"/>
      <c r="AC15" s="1"/>
      <c r="AD15" s="1"/>
      <c r="AE15" s="1"/>
      <c r="AF15" s="1"/>
    </row>
    <row r="16" spans="1:32" ht="30" customHeight="1" x14ac:dyDescent="0.2">
      <c r="B16" s="268"/>
      <c r="C16" s="258"/>
      <c r="D16" s="195"/>
      <c r="E16" s="195"/>
      <c r="F16" s="195"/>
      <c r="G16" s="195"/>
      <c r="H16" s="195"/>
      <c r="I16" s="195"/>
      <c r="J16" s="195"/>
      <c r="K16" s="195"/>
      <c r="L16" s="195"/>
      <c r="M16" s="195"/>
      <c r="N16" s="195"/>
      <c r="O16" s="195"/>
      <c r="P16" s="274"/>
      <c r="Q16" s="17"/>
      <c r="R16" s="17"/>
      <c r="S16" s="17"/>
      <c r="T16" s="50"/>
      <c r="U16" s="1"/>
      <c r="V16" s="1"/>
      <c r="W16" s="1"/>
      <c r="X16" s="1"/>
      <c r="Y16" s="1"/>
      <c r="Z16" s="1"/>
      <c r="AA16" s="1"/>
      <c r="AB16" s="1"/>
      <c r="AC16" s="1"/>
      <c r="AD16" s="1"/>
      <c r="AE16" s="1"/>
      <c r="AF16" s="1"/>
    </row>
    <row r="17" spans="1:32" ht="30" customHeight="1" x14ac:dyDescent="0.2">
      <c r="B17" s="244" t="s">
        <v>149</v>
      </c>
      <c r="C17" s="258"/>
      <c r="D17" s="28"/>
      <c r="E17" s="28"/>
      <c r="F17" s="28"/>
      <c r="G17" s="28"/>
      <c r="H17" s="28"/>
      <c r="I17" s="28"/>
      <c r="J17" s="28"/>
      <c r="K17" s="65">
        <v>1</v>
      </c>
      <c r="L17" s="28"/>
      <c r="M17" s="28"/>
      <c r="N17" s="28"/>
      <c r="O17" s="28"/>
      <c r="P17" s="274" t="s">
        <v>30</v>
      </c>
      <c r="Q17" s="17"/>
      <c r="R17" s="17"/>
      <c r="S17" s="17"/>
      <c r="T17" s="50"/>
      <c r="U17" s="1"/>
      <c r="V17" s="1"/>
      <c r="W17" s="1"/>
      <c r="X17" s="1"/>
      <c r="Y17" s="1"/>
      <c r="Z17" s="1"/>
      <c r="AA17" s="1"/>
      <c r="AB17" s="1"/>
      <c r="AC17" s="1"/>
      <c r="AD17" s="1"/>
      <c r="AE17" s="1"/>
      <c r="AF17" s="1"/>
    </row>
    <row r="18" spans="1:32" ht="30" customHeight="1" x14ac:dyDescent="0.2">
      <c r="B18" s="245"/>
      <c r="C18" s="258"/>
      <c r="D18" s="195"/>
      <c r="E18" s="195"/>
      <c r="F18" s="195"/>
      <c r="G18" s="195"/>
      <c r="H18" s="195"/>
      <c r="I18" s="195"/>
      <c r="J18" s="195"/>
      <c r="K18" s="195"/>
      <c r="L18" s="195"/>
      <c r="M18" s="195"/>
      <c r="N18" s="195"/>
      <c r="O18" s="195"/>
      <c r="P18" s="274"/>
      <c r="Q18" s="17"/>
      <c r="R18" s="17"/>
      <c r="S18" s="17"/>
      <c r="T18" s="50"/>
      <c r="U18" s="1"/>
      <c r="V18" s="1"/>
      <c r="W18" s="1"/>
      <c r="X18" s="1"/>
      <c r="Y18" s="1"/>
      <c r="Z18" s="1"/>
      <c r="AA18" s="1"/>
      <c r="AB18" s="1"/>
      <c r="AC18" s="1"/>
      <c r="AD18" s="1"/>
      <c r="AE18" s="1"/>
      <c r="AF18" s="1"/>
    </row>
    <row r="19" spans="1:32" ht="30" customHeight="1" x14ac:dyDescent="0.2">
      <c r="B19" s="244" t="s">
        <v>214</v>
      </c>
      <c r="C19" s="258"/>
      <c r="D19" s="28"/>
      <c r="E19" s="28"/>
      <c r="F19" s="28"/>
      <c r="G19" s="28"/>
      <c r="H19" s="28"/>
      <c r="I19" s="28"/>
      <c r="J19" s="28"/>
      <c r="K19" s="28"/>
      <c r="L19" s="28"/>
      <c r="M19" s="28"/>
      <c r="N19" s="65">
        <v>1</v>
      </c>
      <c r="O19" s="28"/>
      <c r="P19" s="297">
        <v>162</v>
      </c>
      <c r="Q19" s="17"/>
      <c r="R19" s="17"/>
      <c r="S19" s="17"/>
      <c r="T19" s="50"/>
      <c r="U19" s="1"/>
      <c r="V19" s="1"/>
      <c r="W19" s="1"/>
      <c r="X19" s="1"/>
      <c r="Y19" s="1"/>
      <c r="Z19" s="1"/>
      <c r="AA19" s="1"/>
      <c r="AB19" s="1"/>
      <c r="AC19" s="1"/>
      <c r="AD19" s="1"/>
      <c r="AE19" s="1"/>
      <c r="AF19" s="1"/>
    </row>
    <row r="20" spans="1:32" ht="30" customHeight="1" x14ac:dyDescent="0.2">
      <c r="B20" s="245"/>
      <c r="C20" s="258"/>
      <c r="D20" s="195"/>
      <c r="E20" s="195"/>
      <c r="F20" s="195"/>
      <c r="G20" s="195"/>
      <c r="H20" s="195"/>
      <c r="I20" s="195"/>
      <c r="J20" s="195"/>
      <c r="K20" s="195"/>
      <c r="L20" s="195"/>
      <c r="M20" s="195"/>
      <c r="N20" s="195"/>
      <c r="O20" s="195"/>
      <c r="P20" s="298"/>
      <c r="Q20" s="17"/>
      <c r="R20" s="17"/>
      <c r="S20" s="17"/>
      <c r="T20" s="50"/>
      <c r="U20" s="1"/>
      <c r="V20" s="1"/>
      <c r="W20" s="1"/>
      <c r="X20" s="1"/>
      <c r="Y20" s="1"/>
      <c r="Z20" s="1"/>
      <c r="AA20" s="1"/>
      <c r="AB20" s="1"/>
      <c r="AC20" s="1"/>
      <c r="AD20" s="1"/>
      <c r="AE20" s="1"/>
      <c r="AF20" s="1"/>
    </row>
    <row r="21" spans="1:32" ht="30" customHeight="1" x14ac:dyDescent="0.2">
      <c r="B21" s="244" t="s">
        <v>150</v>
      </c>
      <c r="C21" s="258"/>
      <c r="D21" s="28"/>
      <c r="E21" s="65">
        <v>1</v>
      </c>
      <c r="F21" s="65">
        <v>1</v>
      </c>
      <c r="G21" s="65">
        <v>1</v>
      </c>
      <c r="H21" s="65">
        <v>1</v>
      </c>
      <c r="I21" s="65">
        <v>1</v>
      </c>
      <c r="J21" s="65">
        <v>1</v>
      </c>
      <c r="K21" s="65">
        <v>1</v>
      </c>
      <c r="L21" s="65">
        <v>1</v>
      </c>
      <c r="M21" s="65">
        <v>1</v>
      </c>
      <c r="N21" s="65">
        <v>1</v>
      </c>
      <c r="O21" s="65">
        <v>1</v>
      </c>
      <c r="P21" s="274" t="s">
        <v>30</v>
      </c>
      <c r="Q21" s="17"/>
      <c r="R21" s="17"/>
      <c r="S21" s="17"/>
      <c r="T21" s="50"/>
      <c r="U21" s="1"/>
      <c r="V21" s="1"/>
      <c r="W21" s="1"/>
      <c r="X21" s="1"/>
      <c r="Y21" s="1"/>
      <c r="Z21" s="1"/>
      <c r="AA21" s="1"/>
      <c r="AB21" s="1"/>
      <c r="AC21" s="1"/>
      <c r="AD21" s="1"/>
      <c r="AE21" s="1"/>
      <c r="AF21" s="1"/>
    </row>
    <row r="22" spans="1:32" ht="30" customHeight="1" x14ac:dyDescent="0.2">
      <c r="B22" s="245"/>
      <c r="C22" s="258"/>
      <c r="D22" s="195"/>
      <c r="E22" s="195"/>
      <c r="F22" s="195"/>
      <c r="G22" s="195"/>
      <c r="H22" s="195"/>
      <c r="I22" s="195"/>
      <c r="J22" s="195"/>
      <c r="K22" s="195"/>
      <c r="L22" s="195"/>
      <c r="M22" s="195"/>
      <c r="N22" s="195"/>
      <c r="O22" s="195"/>
      <c r="P22" s="274"/>
      <c r="Q22" s="17"/>
      <c r="R22" s="17"/>
      <c r="S22" s="17"/>
      <c r="T22" s="50"/>
      <c r="U22" s="1"/>
      <c r="V22" s="1"/>
      <c r="W22" s="1"/>
      <c r="X22" s="1"/>
      <c r="Y22" s="1"/>
      <c r="Z22" s="1"/>
      <c r="AA22" s="1"/>
      <c r="AB22" s="1"/>
      <c r="AC22" s="1"/>
      <c r="AD22" s="1"/>
      <c r="AE22" s="1"/>
      <c r="AF22" s="1"/>
    </row>
    <row r="23" spans="1:32" ht="30" customHeight="1" x14ac:dyDescent="0.2">
      <c r="B23" s="305" t="s">
        <v>151</v>
      </c>
      <c r="C23" s="258"/>
      <c r="D23" s="65">
        <v>1</v>
      </c>
      <c r="E23" s="65">
        <v>1</v>
      </c>
      <c r="F23" s="65">
        <v>1</v>
      </c>
      <c r="G23" s="65">
        <v>1</v>
      </c>
      <c r="H23" s="65">
        <v>1</v>
      </c>
      <c r="I23" s="65">
        <v>1</v>
      </c>
      <c r="J23" s="65">
        <v>1</v>
      </c>
      <c r="K23" s="65">
        <v>1</v>
      </c>
      <c r="L23" s="65">
        <v>1</v>
      </c>
      <c r="M23" s="65">
        <v>1</v>
      </c>
      <c r="N23" s="65">
        <v>1</v>
      </c>
      <c r="O23" s="65">
        <v>1</v>
      </c>
      <c r="P23" s="274" t="s">
        <v>30</v>
      </c>
      <c r="Q23" s="290"/>
      <c r="R23" s="290"/>
      <c r="S23" s="236"/>
      <c r="T23" s="237"/>
    </row>
    <row r="24" spans="1:32" ht="30" customHeight="1" x14ac:dyDescent="0.2">
      <c r="B24" s="305"/>
      <c r="C24" s="235"/>
      <c r="D24" s="195"/>
      <c r="E24" s="195"/>
      <c r="F24" s="195"/>
      <c r="G24" s="195"/>
      <c r="H24" s="195"/>
      <c r="I24" s="195"/>
      <c r="J24" s="195"/>
      <c r="K24" s="195"/>
      <c r="L24" s="195"/>
      <c r="M24" s="195"/>
      <c r="N24" s="195"/>
      <c r="O24" s="195"/>
      <c r="P24" s="274"/>
      <c r="Q24" s="290"/>
      <c r="R24" s="290"/>
      <c r="S24" s="236"/>
      <c r="T24" s="237"/>
    </row>
    <row r="25" spans="1:32" ht="30" customHeight="1" x14ac:dyDescent="0.2">
      <c r="A25" s="68" t="s">
        <v>25</v>
      </c>
      <c r="B25" s="265" t="s">
        <v>215</v>
      </c>
      <c r="C25" s="234" t="s">
        <v>37</v>
      </c>
      <c r="D25" s="28"/>
      <c r="E25" s="28"/>
      <c r="F25" s="28"/>
      <c r="G25" s="28"/>
      <c r="H25" s="28"/>
      <c r="I25" s="65">
        <v>1</v>
      </c>
      <c r="J25" s="28"/>
      <c r="K25" s="28"/>
      <c r="L25" s="28"/>
      <c r="M25" s="28"/>
      <c r="N25" s="65">
        <v>1</v>
      </c>
      <c r="O25" s="28"/>
      <c r="P25" s="274" t="s">
        <v>30</v>
      </c>
      <c r="Q25" s="18"/>
      <c r="R25" s="19"/>
      <c r="S25" s="302"/>
      <c r="T25" s="303"/>
    </row>
    <row r="26" spans="1:32" ht="30" customHeight="1" x14ac:dyDescent="0.2">
      <c r="B26" s="266"/>
      <c r="C26" s="258"/>
      <c r="D26" s="195"/>
      <c r="E26" s="195"/>
      <c r="F26" s="195"/>
      <c r="G26" s="195"/>
      <c r="H26" s="195"/>
      <c r="I26" s="195"/>
      <c r="J26" s="195"/>
      <c r="K26" s="195"/>
      <c r="L26" s="195"/>
      <c r="M26" s="195"/>
      <c r="N26" s="195"/>
      <c r="O26" s="195"/>
      <c r="P26" s="274"/>
      <c r="Q26" s="18"/>
      <c r="R26" s="17"/>
      <c r="S26" s="243"/>
      <c r="T26" s="304"/>
    </row>
    <row r="27" spans="1:32" ht="30" customHeight="1" x14ac:dyDescent="0.2">
      <c r="B27" s="267" t="s">
        <v>152</v>
      </c>
      <c r="C27" s="258"/>
      <c r="D27" s="28"/>
      <c r="E27" s="28"/>
      <c r="F27" s="28"/>
      <c r="G27" s="28"/>
      <c r="H27" s="28"/>
      <c r="I27" s="28"/>
      <c r="J27" s="28"/>
      <c r="K27" s="28"/>
      <c r="L27" s="65">
        <v>1</v>
      </c>
      <c r="M27" s="28"/>
      <c r="N27" s="28"/>
      <c r="O27" s="28"/>
      <c r="P27" s="274" t="s">
        <v>30</v>
      </c>
      <c r="Q27" s="27"/>
      <c r="R27" s="27"/>
      <c r="S27" s="242"/>
      <c r="T27" s="240"/>
    </row>
    <row r="28" spans="1:32" ht="30" customHeight="1" x14ac:dyDescent="0.2">
      <c r="B28" s="268"/>
      <c r="C28" s="258"/>
      <c r="D28" s="195"/>
      <c r="E28" s="195"/>
      <c r="F28" s="195"/>
      <c r="G28" s="195"/>
      <c r="H28" s="195"/>
      <c r="I28" s="195"/>
      <c r="J28" s="195"/>
      <c r="K28" s="195"/>
      <c r="L28" s="195"/>
      <c r="M28" s="195"/>
      <c r="N28" s="195"/>
      <c r="O28" s="195"/>
      <c r="P28" s="274"/>
      <c r="Q28" s="27"/>
      <c r="R28" s="27"/>
      <c r="S28" s="243"/>
      <c r="T28" s="241"/>
    </row>
    <row r="29" spans="1:32" ht="30" customHeight="1" x14ac:dyDescent="0.2">
      <c r="A29" s="68" t="s">
        <v>25</v>
      </c>
      <c r="B29" s="267" t="s">
        <v>153</v>
      </c>
      <c r="C29" s="258"/>
      <c r="D29" s="28"/>
      <c r="E29" s="28"/>
      <c r="F29" s="65">
        <v>1</v>
      </c>
      <c r="G29" s="28"/>
      <c r="H29" s="28"/>
      <c r="I29" s="28"/>
      <c r="J29" s="28"/>
      <c r="K29" s="28"/>
      <c r="L29" s="28"/>
      <c r="M29" s="28"/>
      <c r="N29" s="28"/>
      <c r="O29" s="28"/>
      <c r="P29" s="274" t="s">
        <v>30</v>
      </c>
      <c r="Q29" s="29"/>
      <c r="R29" s="29"/>
      <c r="S29" s="242"/>
      <c r="T29" s="240"/>
    </row>
    <row r="30" spans="1:32" ht="30" customHeight="1" x14ac:dyDescent="0.2">
      <c r="B30" s="268"/>
      <c r="C30" s="258"/>
      <c r="D30" s="195"/>
      <c r="E30" s="195"/>
      <c r="F30" s="195"/>
      <c r="G30" s="195"/>
      <c r="H30" s="195"/>
      <c r="I30" s="195"/>
      <c r="J30" s="195"/>
      <c r="K30" s="195"/>
      <c r="L30" s="195"/>
      <c r="M30" s="195"/>
      <c r="N30" s="195"/>
      <c r="O30" s="195"/>
      <c r="P30" s="274"/>
      <c r="Q30" s="29"/>
      <c r="R30" s="29"/>
      <c r="S30" s="243"/>
      <c r="T30" s="241"/>
    </row>
    <row r="31" spans="1:32" ht="30" customHeight="1" x14ac:dyDescent="0.2">
      <c r="A31" s="68" t="s">
        <v>25</v>
      </c>
      <c r="B31" s="267" t="s">
        <v>154</v>
      </c>
      <c r="C31" s="258"/>
      <c r="D31" s="28"/>
      <c r="E31" s="28"/>
      <c r="F31" s="28"/>
      <c r="G31" s="28"/>
      <c r="H31" s="28"/>
      <c r="I31" s="65">
        <v>1</v>
      </c>
      <c r="J31" s="28"/>
      <c r="K31" s="28"/>
      <c r="L31" s="28"/>
      <c r="M31" s="28"/>
      <c r="N31" s="28"/>
      <c r="O31" s="28"/>
      <c r="P31" s="272">
        <v>100</v>
      </c>
      <c r="Q31" s="29"/>
      <c r="R31" s="29"/>
      <c r="S31" s="242"/>
      <c r="T31" s="240"/>
    </row>
    <row r="32" spans="1:32" ht="30" customHeight="1" x14ac:dyDescent="0.2">
      <c r="B32" s="268"/>
      <c r="C32" s="258"/>
      <c r="D32" s="195"/>
      <c r="E32" s="195"/>
      <c r="F32" s="195"/>
      <c r="G32" s="195"/>
      <c r="H32" s="195"/>
      <c r="I32" s="195"/>
      <c r="J32" s="195"/>
      <c r="K32" s="195"/>
      <c r="L32" s="195"/>
      <c r="M32" s="195"/>
      <c r="N32" s="195"/>
      <c r="O32" s="195"/>
      <c r="P32" s="272"/>
      <c r="Q32" s="29"/>
      <c r="R32" s="29"/>
      <c r="S32" s="243"/>
      <c r="T32" s="241"/>
    </row>
    <row r="33" spans="1:32" ht="30" customHeight="1" x14ac:dyDescent="0.2">
      <c r="B33" s="267" t="s">
        <v>155</v>
      </c>
      <c r="C33" s="258"/>
      <c r="D33" s="28"/>
      <c r="E33" s="28"/>
      <c r="F33" s="28"/>
      <c r="G33" s="28"/>
      <c r="H33" s="28"/>
      <c r="I33" s="28"/>
      <c r="J33" s="28"/>
      <c r="K33" s="28"/>
      <c r="L33" s="65">
        <v>1</v>
      </c>
      <c r="M33" s="28"/>
      <c r="N33" s="28"/>
      <c r="O33" s="28"/>
      <c r="P33" s="271">
        <v>30</v>
      </c>
      <c r="Q33" s="29"/>
      <c r="R33" s="29"/>
      <c r="S33" s="242"/>
      <c r="T33" s="240"/>
    </row>
    <row r="34" spans="1:32" ht="30" customHeight="1" x14ac:dyDescent="0.2">
      <c r="B34" s="268"/>
      <c r="C34" s="258"/>
      <c r="D34" s="195"/>
      <c r="E34" s="195"/>
      <c r="F34" s="195"/>
      <c r="G34" s="195"/>
      <c r="H34" s="195"/>
      <c r="I34" s="195"/>
      <c r="J34" s="195"/>
      <c r="K34" s="195"/>
      <c r="L34" s="195"/>
      <c r="M34" s="195"/>
      <c r="N34" s="195"/>
      <c r="O34" s="195"/>
      <c r="P34" s="270"/>
      <c r="Q34" s="29"/>
      <c r="R34" s="29"/>
      <c r="S34" s="243"/>
      <c r="T34" s="241"/>
    </row>
    <row r="35" spans="1:32" ht="30" customHeight="1" x14ac:dyDescent="0.2">
      <c r="B35" s="267" t="s">
        <v>156</v>
      </c>
      <c r="C35" s="258"/>
      <c r="D35" s="28"/>
      <c r="E35" s="28"/>
      <c r="F35" s="28"/>
      <c r="G35" s="28"/>
      <c r="H35" s="28"/>
      <c r="I35" s="28"/>
      <c r="J35" s="28"/>
      <c r="K35" s="28"/>
      <c r="L35" s="65">
        <v>1</v>
      </c>
      <c r="M35" s="28"/>
      <c r="N35" s="28"/>
      <c r="O35" s="28"/>
      <c r="P35" s="274">
        <v>100</v>
      </c>
      <c r="Q35" s="307"/>
      <c r="R35" s="307"/>
      <c r="S35" s="242"/>
      <c r="T35" s="240"/>
    </row>
    <row r="36" spans="1:32" ht="30" customHeight="1" x14ac:dyDescent="0.2">
      <c r="B36" s="268"/>
      <c r="C36" s="258"/>
      <c r="D36" s="195"/>
      <c r="E36" s="195"/>
      <c r="F36" s="195"/>
      <c r="G36" s="195"/>
      <c r="H36" s="195"/>
      <c r="I36" s="195"/>
      <c r="J36" s="195"/>
      <c r="K36" s="195"/>
      <c r="L36" s="195"/>
      <c r="M36" s="195"/>
      <c r="N36" s="195"/>
      <c r="O36" s="195"/>
      <c r="P36" s="274"/>
      <c r="Q36" s="308"/>
      <c r="R36" s="308"/>
      <c r="S36" s="243"/>
      <c r="T36" s="241"/>
    </row>
    <row r="37" spans="1:32" ht="30" customHeight="1" x14ac:dyDescent="0.2">
      <c r="B37" s="267" t="s">
        <v>157</v>
      </c>
      <c r="C37" s="258"/>
      <c r="D37" s="28"/>
      <c r="E37" s="28"/>
      <c r="F37" s="28"/>
      <c r="G37" s="28"/>
      <c r="H37" s="28"/>
      <c r="I37" s="65">
        <v>1</v>
      </c>
      <c r="J37" s="28"/>
      <c r="K37" s="28"/>
      <c r="L37" s="28"/>
      <c r="M37" s="28"/>
      <c r="N37" s="65">
        <v>1</v>
      </c>
      <c r="O37" s="28"/>
      <c r="P37" s="269">
        <v>30</v>
      </c>
      <c r="Q37" s="29"/>
      <c r="R37" s="29"/>
      <c r="S37" s="242"/>
      <c r="T37" s="240"/>
    </row>
    <row r="38" spans="1:32" ht="30" customHeight="1" x14ac:dyDescent="0.2">
      <c r="B38" s="268"/>
      <c r="C38" s="258"/>
      <c r="D38" s="195"/>
      <c r="E38" s="195"/>
      <c r="F38" s="195"/>
      <c r="G38" s="195"/>
      <c r="H38" s="195"/>
      <c r="I38" s="195"/>
      <c r="J38" s="195"/>
      <c r="K38" s="195"/>
      <c r="L38" s="195"/>
      <c r="M38" s="195"/>
      <c r="N38" s="195"/>
      <c r="O38" s="195"/>
      <c r="P38" s="270"/>
      <c r="Q38" s="29"/>
      <c r="R38" s="29"/>
      <c r="S38" s="243"/>
      <c r="T38" s="241"/>
    </row>
    <row r="39" spans="1:32" ht="30" customHeight="1" x14ac:dyDescent="0.2">
      <c r="A39" s="68" t="s">
        <v>25</v>
      </c>
      <c r="B39" s="244" t="s">
        <v>158</v>
      </c>
      <c r="C39" s="258"/>
      <c r="D39" s="28"/>
      <c r="E39" s="28"/>
      <c r="F39" s="28"/>
      <c r="G39" s="28"/>
      <c r="H39" s="28"/>
      <c r="I39" s="65">
        <v>1</v>
      </c>
      <c r="J39" s="28"/>
      <c r="K39" s="28"/>
      <c r="L39" s="28"/>
      <c r="M39" s="28"/>
      <c r="N39" s="65">
        <v>1</v>
      </c>
      <c r="O39" s="28"/>
      <c r="P39" s="270">
        <v>30</v>
      </c>
      <c r="Q39" s="29"/>
      <c r="R39" s="29"/>
      <c r="S39" s="13"/>
      <c r="T39" s="240"/>
    </row>
    <row r="40" spans="1:32" ht="30" customHeight="1" x14ac:dyDescent="0.2">
      <c r="B40" s="245"/>
      <c r="C40" s="258"/>
      <c r="D40" s="195"/>
      <c r="E40" s="195"/>
      <c r="F40" s="195"/>
      <c r="G40" s="195"/>
      <c r="H40" s="195"/>
      <c r="I40" s="195"/>
      <c r="J40" s="195"/>
      <c r="K40" s="195"/>
      <c r="L40" s="195"/>
      <c r="M40" s="195"/>
      <c r="N40" s="195"/>
      <c r="O40" s="195"/>
      <c r="P40" s="274"/>
      <c r="Q40" s="29"/>
      <c r="R40" s="29"/>
      <c r="S40" s="13"/>
      <c r="T40" s="241"/>
    </row>
    <row r="41" spans="1:32" ht="30" customHeight="1" x14ac:dyDescent="0.2">
      <c r="B41" s="267" t="s">
        <v>313</v>
      </c>
      <c r="C41" s="258"/>
      <c r="D41" s="28"/>
      <c r="E41" s="28"/>
      <c r="F41" s="28"/>
      <c r="G41" s="28"/>
      <c r="H41" s="65">
        <v>1</v>
      </c>
      <c r="I41" s="28"/>
      <c r="J41" s="28"/>
      <c r="K41" s="28"/>
      <c r="L41" s="28"/>
      <c r="M41" s="28"/>
      <c r="N41" s="28"/>
      <c r="O41" s="28"/>
      <c r="P41" s="272" t="s">
        <v>30</v>
      </c>
      <c r="Q41" s="29"/>
      <c r="R41" s="29"/>
      <c r="S41" s="13"/>
      <c r="T41" s="51"/>
    </row>
    <row r="42" spans="1:32" ht="30" customHeight="1" x14ac:dyDescent="0.2">
      <c r="B42" s="268"/>
      <c r="C42" s="258"/>
      <c r="D42" s="195"/>
      <c r="E42" s="195"/>
      <c r="F42" s="195"/>
      <c r="G42" s="195"/>
      <c r="H42" s="195"/>
      <c r="I42" s="195"/>
      <c r="J42" s="195"/>
      <c r="K42" s="195"/>
      <c r="L42" s="195"/>
      <c r="M42" s="195"/>
      <c r="N42" s="195"/>
      <c r="O42" s="195"/>
      <c r="P42" s="272"/>
      <c r="Q42" s="29"/>
      <c r="R42" s="29"/>
      <c r="S42" s="13"/>
      <c r="T42" s="51"/>
    </row>
    <row r="43" spans="1:32" ht="30" customHeight="1" x14ac:dyDescent="0.2">
      <c r="B43" s="267" t="s">
        <v>112</v>
      </c>
      <c r="C43" s="258"/>
      <c r="D43" s="28"/>
      <c r="E43" s="28"/>
      <c r="F43" s="28"/>
      <c r="G43" s="65">
        <v>1</v>
      </c>
      <c r="H43" s="28"/>
      <c r="I43" s="28"/>
      <c r="J43" s="28"/>
      <c r="K43" s="28"/>
      <c r="L43" s="28"/>
      <c r="M43" s="28"/>
      <c r="N43" s="65">
        <v>1</v>
      </c>
      <c r="O43" s="28"/>
      <c r="P43" s="269">
        <v>60</v>
      </c>
      <c r="Q43" s="29"/>
      <c r="R43" s="29"/>
      <c r="S43" s="242"/>
      <c r="T43" s="240"/>
    </row>
    <row r="44" spans="1:32" ht="30" customHeight="1" x14ac:dyDescent="0.2">
      <c r="B44" s="268"/>
      <c r="C44" s="258"/>
      <c r="D44" s="195"/>
      <c r="E44" s="195"/>
      <c r="F44" s="195"/>
      <c r="G44" s="195"/>
      <c r="H44" s="195"/>
      <c r="I44" s="195"/>
      <c r="J44" s="195"/>
      <c r="K44" s="195"/>
      <c r="L44" s="195"/>
      <c r="M44" s="195"/>
      <c r="N44" s="195"/>
      <c r="O44" s="195"/>
      <c r="P44" s="270"/>
      <c r="Q44" s="29"/>
      <c r="R44" s="29"/>
      <c r="S44" s="243"/>
      <c r="T44" s="241"/>
    </row>
    <row r="45" spans="1:32" ht="30" customHeight="1" x14ac:dyDescent="0.2">
      <c r="B45" s="267" t="s">
        <v>161</v>
      </c>
      <c r="C45" s="258"/>
      <c r="D45" s="28"/>
      <c r="E45" s="28"/>
      <c r="F45" s="28"/>
      <c r="G45" s="28"/>
      <c r="H45" s="28"/>
      <c r="I45" s="28"/>
      <c r="J45" s="28"/>
      <c r="K45" s="28"/>
      <c r="L45" s="28"/>
      <c r="M45" s="65">
        <v>1</v>
      </c>
      <c r="N45" s="28"/>
      <c r="O45" s="28"/>
      <c r="P45" s="274">
        <v>162</v>
      </c>
      <c r="Q45" s="29"/>
      <c r="R45" s="29"/>
      <c r="S45" s="242"/>
      <c r="T45" s="240"/>
    </row>
    <row r="46" spans="1:32" ht="30" customHeight="1" x14ac:dyDescent="0.2">
      <c r="B46" s="268"/>
      <c r="C46" s="258"/>
      <c r="D46" s="195"/>
      <c r="E46" s="195"/>
      <c r="F46" s="195"/>
      <c r="G46" s="195"/>
      <c r="H46" s="195"/>
      <c r="I46" s="195"/>
      <c r="J46" s="195"/>
      <c r="K46" s="195"/>
      <c r="L46" s="195"/>
      <c r="M46" s="195"/>
      <c r="N46" s="195"/>
      <c r="O46" s="195"/>
      <c r="P46" s="274"/>
      <c r="Q46" s="29"/>
      <c r="R46" s="29"/>
      <c r="S46" s="243"/>
      <c r="T46" s="241"/>
    </row>
    <row r="47" spans="1:32" ht="30" customHeight="1" x14ac:dyDescent="0.2">
      <c r="B47" s="267" t="s">
        <v>314</v>
      </c>
      <c r="C47" s="258"/>
      <c r="D47" s="28"/>
      <c r="E47" s="28"/>
      <c r="F47" s="28"/>
      <c r="G47" s="28"/>
      <c r="H47" s="28"/>
      <c r="I47" s="65">
        <v>1</v>
      </c>
      <c r="J47" s="28"/>
      <c r="K47" s="28"/>
      <c r="L47" s="28"/>
      <c r="M47" s="28"/>
      <c r="N47" s="28"/>
      <c r="O47" s="65">
        <v>1</v>
      </c>
      <c r="P47" s="274" t="s">
        <v>98</v>
      </c>
      <c r="Q47" s="236"/>
      <c r="R47" s="236"/>
      <c r="S47" s="275"/>
      <c r="T47" s="237"/>
      <c r="U47" s="1"/>
      <c r="V47" s="1"/>
      <c r="W47" s="1"/>
      <c r="X47" s="1"/>
      <c r="Y47" s="1"/>
      <c r="Z47" s="1"/>
      <c r="AA47" s="1"/>
      <c r="AB47" s="1"/>
      <c r="AC47" s="1"/>
      <c r="AD47" s="1"/>
      <c r="AE47" s="1"/>
      <c r="AF47" s="1"/>
    </row>
    <row r="48" spans="1:32" ht="30" customHeight="1" x14ac:dyDescent="0.2">
      <c r="B48" s="268"/>
      <c r="C48" s="258"/>
      <c r="D48" s="195"/>
      <c r="E48" s="195"/>
      <c r="F48" s="195"/>
      <c r="G48" s="195"/>
      <c r="H48" s="195"/>
      <c r="I48" s="195"/>
      <c r="J48" s="195"/>
      <c r="K48" s="195"/>
      <c r="L48" s="195"/>
      <c r="M48" s="195"/>
      <c r="N48" s="195"/>
      <c r="O48" s="195"/>
      <c r="P48" s="274"/>
      <c r="Q48" s="236"/>
      <c r="R48" s="236"/>
      <c r="S48" s="275"/>
      <c r="T48" s="237"/>
      <c r="U48" s="1"/>
      <c r="V48" s="1"/>
      <c r="W48" s="1"/>
      <c r="X48" s="1"/>
      <c r="Y48" s="1"/>
      <c r="Z48" s="1"/>
      <c r="AA48" s="1"/>
      <c r="AB48" s="1"/>
      <c r="AC48" s="1"/>
      <c r="AD48" s="1"/>
      <c r="AE48" s="1"/>
      <c r="AF48" s="1"/>
    </row>
    <row r="49" spans="1:33" ht="44.25" customHeight="1" x14ac:dyDescent="0.2">
      <c r="B49" s="371" t="s">
        <v>163</v>
      </c>
      <c r="C49" s="234" t="s">
        <v>162</v>
      </c>
      <c r="D49" s="65">
        <v>1</v>
      </c>
      <c r="E49" s="65">
        <v>1</v>
      </c>
      <c r="F49" s="65">
        <v>1</v>
      </c>
      <c r="G49" s="65">
        <v>1</v>
      </c>
      <c r="H49" s="65">
        <v>1</v>
      </c>
      <c r="I49" s="65">
        <v>1</v>
      </c>
      <c r="J49" s="65">
        <v>1</v>
      </c>
      <c r="K49" s="65">
        <v>1</v>
      </c>
      <c r="L49" s="65">
        <v>1</v>
      </c>
      <c r="M49" s="65">
        <v>1</v>
      </c>
      <c r="N49" s="65">
        <v>1</v>
      </c>
      <c r="O49" s="65">
        <v>1</v>
      </c>
      <c r="P49" s="310" t="s">
        <v>30</v>
      </c>
      <c r="Q49" s="302"/>
      <c r="R49" s="302"/>
      <c r="S49" s="253"/>
      <c r="T49" s="311"/>
    </row>
    <row r="50" spans="1:33" ht="47.25" customHeight="1" x14ac:dyDescent="0.2">
      <c r="B50" s="372"/>
      <c r="C50" s="258"/>
      <c r="D50" s="195"/>
      <c r="E50" s="195"/>
      <c r="F50" s="195"/>
      <c r="G50" s="195"/>
      <c r="H50" s="195"/>
      <c r="I50" s="195"/>
      <c r="J50" s="195"/>
      <c r="K50" s="195"/>
      <c r="L50" s="195"/>
      <c r="M50" s="195"/>
      <c r="N50" s="195"/>
      <c r="O50" s="195"/>
      <c r="P50" s="298"/>
      <c r="Q50" s="243"/>
      <c r="R50" s="243"/>
      <c r="S50" s="236"/>
      <c r="T50" s="255"/>
    </row>
    <row r="51" spans="1:33" ht="30" customHeight="1" x14ac:dyDescent="0.2">
      <c r="A51" s="68" t="s">
        <v>25</v>
      </c>
      <c r="B51" s="267" t="s">
        <v>164</v>
      </c>
      <c r="C51" s="258"/>
      <c r="D51" s="28"/>
      <c r="E51" s="28"/>
      <c r="F51" s="28"/>
      <c r="G51" s="28"/>
      <c r="H51" s="28"/>
      <c r="I51" s="65">
        <v>1</v>
      </c>
      <c r="J51" s="28"/>
      <c r="K51" s="28"/>
      <c r="L51" s="28"/>
      <c r="M51" s="28"/>
      <c r="N51" s="28"/>
      <c r="O51" s="65">
        <v>1</v>
      </c>
      <c r="P51" s="274" t="s">
        <v>30</v>
      </c>
      <c r="Q51" s="242"/>
      <c r="R51" s="315"/>
      <c r="S51" s="236"/>
      <c r="T51" s="273"/>
    </row>
    <row r="52" spans="1:33" ht="30" customHeight="1" x14ac:dyDescent="0.2">
      <c r="B52" s="268"/>
      <c r="C52" s="258"/>
      <c r="D52" s="195"/>
      <c r="E52" s="195"/>
      <c r="F52" s="195"/>
      <c r="G52" s="195"/>
      <c r="H52" s="195"/>
      <c r="I52" s="195"/>
      <c r="J52" s="195"/>
      <c r="K52" s="195"/>
      <c r="L52" s="195"/>
      <c r="M52" s="195"/>
      <c r="N52" s="195"/>
      <c r="O52" s="195"/>
      <c r="P52" s="274"/>
      <c r="Q52" s="243"/>
      <c r="R52" s="316"/>
      <c r="S52" s="236"/>
      <c r="T52" s="273"/>
    </row>
    <row r="53" spans="1:33" ht="30" customHeight="1" x14ac:dyDescent="0.2">
      <c r="B53" s="267" t="s">
        <v>165</v>
      </c>
      <c r="C53" s="258"/>
      <c r="D53" s="28"/>
      <c r="E53" s="65">
        <v>1</v>
      </c>
      <c r="F53" s="28"/>
      <c r="G53" s="28"/>
      <c r="H53" s="28"/>
      <c r="I53" s="28"/>
      <c r="J53" s="28"/>
      <c r="K53" s="65">
        <v>1</v>
      </c>
      <c r="L53" s="28"/>
      <c r="M53" s="28"/>
      <c r="N53" s="28"/>
      <c r="O53" s="28"/>
      <c r="P53" s="297" t="s">
        <v>30</v>
      </c>
      <c r="Q53" s="242"/>
      <c r="R53" s="242"/>
      <c r="S53" s="236"/>
      <c r="T53" s="309"/>
    </row>
    <row r="54" spans="1:33" ht="30" customHeight="1" x14ac:dyDescent="0.2">
      <c r="B54" s="268"/>
      <c r="C54" s="258"/>
      <c r="D54" s="195"/>
      <c r="E54" s="195"/>
      <c r="F54" s="195"/>
      <c r="G54" s="195"/>
      <c r="H54" s="195"/>
      <c r="I54" s="195"/>
      <c r="J54" s="195"/>
      <c r="K54" s="195"/>
      <c r="L54" s="195"/>
      <c r="M54" s="195"/>
      <c r="N54" s="195"/>
      <c r="O54" s="195"/>
      <c r="P54" s="298"/>
      <c r="Q54" s="243"/>
      <c r="R54" s="243"/>
      <c r="S54" s="236"/>
      <c r="T54" s="309"/>
    </row>
    <row r="55" spans="1:33" ht="30" customHeight="1" x14ac:dyDescent="0.2">
      <c r="A55" s="68" t="s">
        <v>25</v>
      </c>
      <c r="B55" s="378" t="s">
        <v>166</v>
      </c>
      <c r="C55" s="258"/>
      <c r="D55" s="28"/>
      <c r="E55" s="65">
        <v>1</v>
      </c>
      <c r="F55" s="28"/>
      <c r="G55" s="28"/>
      <c r="H55" s="28"/>
      <c r="I55" s="28"/>
      <c r="J55" s="28"/>
      <c r="K55" s="65">
        <v>1</v>
      </c>
      <c r="L55" s="28"/>
      <c r="M55" s="28"/>
      <c r="N55" s="28"/>
      <c r="O55" s="28"/>
      <c r="P55" s="297" t="s">
        <v>30</v>
      </c>
      <c r="Q55" s="242"/>
      <c r="R55" s="242"/>
      <c r="S55" s="275"/>
      <c r="T55" s="254"/>
    </row>
    <row r="56" spans="1:33" ht="47.45" customHeight="1" x14ac:dyDescent="0.2">
      <c r="B56" s="379"/>
      <c r="C56" s="258"/>
      <c r="D56" s="195"/>
      <c r="E56" s="195"/>
      <c r="F56" s="195"/>
      <c r="G56" s="195"/>
      <c r="H56" s="195"/>
      <c r="I56" s="195"/>
      <c r="J56" s="195"/>
      <c r="K56" s="195"/>
      <c r="L56" s="195"/>
      <c r="M56" s="195"/>
      <c r="N56" s="195"/>
      <c r="O56" s="195"/>
      <c r="P56" s="298"/>
      <c r="Q56" s="243"/>
      <c r="R56" s="243"/>
      <c r="S56" s="275"/>
      <c r="T56" s="255"/>
      <c r="AG56" s="68">
        <v>6</v>
      </c>
    </row>
    <row r="57" spans="1:33" ht="56.45" customHeight="1" x14ac:dyDescent="0.2">
      <c r="A57" s="68" t="s">
        <v>25</v>
      </c>
      <c r="B57" s="267" t="s">
        <v>167</v>
      </c>
      <c r="C57" s="258"/>
      <c r="D57" s="28"/>
      <c r="E57" s="65">
        <v>1</v>
      </c>
      <c r="F57" s="28"/>
      <c r="G57" s="28"/>
      <c r="H57" s="28"/>
      <c r="I57" s="28"/>
      <c r="J57" s="28"/>
      <c r="K57" s="65">
        <v>1</v>
      </c>
      <c r="L57" s="28"/>
      <c r="M57" s="28"/>
      <c r="N57" s="28"/>
      <c r="O57" s="28"/>
      <c r="P57" s="274" t="s">
        <v>30</v>
      </c>
      <c r="Q57" s="236"/>
      <c r="R57" s="236"/>
      <c r="S57" s="236"/>
      <c r="T57" s="273"/>
    </row>
    <row r="58" spans="1:33" ht="30" customHeight="1" x14ac:dyDescent="0.2">
      <c r="B58" s="268"/>
      <c r="C58" s="258"/>
      <c r="D58" s="195"/>
      <c r="E58" s="195"/>
      <c r="F58" s="195"/>
      <c r="G58" s="195"/>
      <c r="H58" s="195"/>
      <c r="I58" s="195"/>
      <c r="J58" s="195"/>
      <c r="K58" s="195"/>
      <c r="L58" s="195"/>
      <c r="M58" s="195"/>
      <c r="N58" s="195"/>
      <c r="O58" s="195"/>
      <c r="P58" s="274"/>
      <c r="Q58" s="236"/>
      <c r="R58" s="236"/>
      <c r="S58" s="236"/>
      <c r="T58" s="273"/>
    </row>
    <row r="59" spans="1:33" ht="30" customHeight="1" x14ac:dyDescent="0.2">
      <c r="B59" s="306" t="s">
        <v>168</v>
      </c>
      <c r="C59" s="258"/>
      <c r="D59" s="28"/>
      <c r="E59" s="28"/>
      <c r="F59" s="28"/>
      <c r="G59" s="28"/>
      <c r="H59" s="28"/>
      <c r="I59" s="28"/>
      <c r="J59" s="65">
        <v>1</v>
      </c>
      <c r="K59" s="28"/>
      <c r="L59" s="28"/>
      <c r="M59" s="28"/>
      <c r="N59" s="28"/>
      <c r="O59" s="65">
        <v>1</v>
      </c>
      <c r="P59" s="314">
        <v>30</v>
      </c>
      <c r="Q59" s="252"/>
      <c r="R59" s="252"/>
      <c r="S59" s="252"/>
      <c r="T59" s="273"/>
    </row>
    <row r="60" spans="1:33" ht="30" customHeight="1" x14ac:dyDescent="0.2">
      <c r="B60" s="306"/>
      <c r="C60" s="258"/>
      <c r="D60" s="195"/>
      <c r="E60" s="195"/>
      <c r="F60" s="195"/>
      <c r="G60" s="195"/>
      <c r="H60" s="195"/>
      <c r="I60" s="195"/>
      <c r="J60" s="195"/>
      <c r="K60" s="195"/>
      <c r="L60" s="195"/>
      <c r="M60" s="195"/>
      <c r="N60" s="195"/>
      <c r="O60" s="195"/>
      <c r="P60" s="314"/>
      <c r="Q60" s="253"/>
      <c r="R60" s="253"/>
      <c r="S60" s="253"/>
      <c r="T60" s="273"/>
    </row>
    <row r="61" spans="1:33" ht="30" customHeight="1" x14ac:dyDescent="0.2">
      <c r="B61" s="292" t="s">
        <v>245</v>
      </c>
      <c r="C61" s="258"/>
      <c r="D61" s="28"/>
      <c r="E61" s="28"/>
      <c r="F61" s="28"/>
      <c r="G61" s="28"/>
      <c r="H61" s="65">
        <v>1</v>
      </c>
      <c r="I61" s="28"/>
      <c r="J61" s="28"/>
      <c r="K61" s="28"/>
      <c r="L61" s="28"/>
      <c r="M61" s="65">
        <v>1</v>
      </c>
      <c r="N61" s="28"/>
      <c r="O61" s="28"/>
      <c r="P61" s="314">
        <v>162</v>
      </c>
      <c r="Q61" s="14"/>
      <c r="R61" s="13"/>
      <c r="S61" s="16"/>
      <c r="T61" s="52"/>
    </row>
    <row r="62" spans="1:33" ht="30" customHeight="1" x14ac:dyDescent="0.2">
      <c r="B62" s="261"/>
      <c r="C62" s="258"/>
      <c r="D62" s="195"/>
      <c r="E62" s="195"/>
      <c r="F62" s="195"/>
      <c r="G62" s="195"/>
      <c r="H62" s="195"/>
      <c r="I62" s="195"/>
      <c r="J62" s="195"/>
      <c r="K62" s="195"/>
      <c r="L62" s="195"/>
      <c r="M62" s="195"/>
      <c r="N62" s="195"/>
      <c r="O62" s="195"/>
      <c r="P62" s="314"/>
      <c r="Q62" s="14"/>
      <c r="R62" s="13"/>
      <c r="S62" s="16"/>
      <c r="T62" s="52"/>
    </row>
    <row r="63" spans="1:33" ht="30" customHeight="1" x14ac:dyDescent="0.2">
      <c r="B63" s="267" t="s">
        <v>169</v>
      </c>
      <c r="C63" s="258"/>
      <c r="D63" s="28"/>
      <c r="E63" s="65">
        <v>1</v>
      </c>
      <c r="F63" s="28"/>
      <c r="G63" s="28"/>
      <c r="H63" s="28"/>
      <c r="I63" s="65">
        <v>1</v>
      </c>
      <c r="J63" s="28"/>
      <c r="K63" s="28"/>
      <c r="L63" s="28"/>
      <c r="M63" s="28"/>
      <c r="N63" s="28"/>
      <c r="O63" s="28"/>
      <c r="P63" s="297" t="s">
        <v>30</v>
      </c>
      <c r="Q63" s="14"/>
      <c r="R63" s="13"/>
      <c r="S63" s="16"/>
      <c r="T63" s="52"/>
    </row>
    <row r="64" spans="1:33" ht="30" customHeight="1" x14ac:dyDescent="0.2">
      <c r="B64" s="268"/>
      <c r="C64" s="258"/>
      <c r="D64" s="195"/>
      <c r="E64" s="195"/>
      <c r="F64" s="195"/>
      <c r="G64" s="195"/>
      <c r="H64" s="195"/>
      <c r="I64" s="195"/>
      <c r="J64" s="195"/>
      <c r="K64" s="195"/>
      <c r="L64" s="195"/>
      <c r="M64" s="195"/>
      <c r="N64" s="195"/>
      <c r="O64" s="195"/>
      <c r="P64" s="298"/>
      <c r="Q64" s="14"/>
      <c r="R64" s="13"/>
      <c r="S64" s="16"/>
      <c r="T64" s="52"/>
    </row>
    <row r="65" spans="2:20" ht="30" customHeight="1" x14ac:dyDescent="0.2">
      <c r="B65" s="267" t="s">
        <v>170</v>
      </c>
      <c r="C65" s="258"/>
      <c r="D65" s="28"/>
      <c r="E65" s="28"/>
      <c r="F65" s="28"/>
      <c r="G65" s="28"/>
      <c r="H65" s="28"/>
      <c r="I65" s="28"/>
      <c r="J65" s="28"/>
      <c r="K65" s="28"/>
      <c r="L65" s="65">
        <v>1</v>
      </c>
      <c r="M65" s="28"/>
      <c r="N65" s="28"/>
      <c r="O65" s="28"/>
      <c r="P65" s="297" t="s">
        <v>30</v>
      </c>
      <c r="Q65" s="14"/>
      <c r="R65" s="13"/>
      <c r="S65" s="16"/>
      <c r="T65" s="52"/>
    </row>
    <row r="66" spans="2:20" ht="30" customHeight="1" x14ac:dyDescent="0.2">
      <c r="B66" s="268"/>
      <c r="C66" s="258"/>
      <c r="D66" s="195"/>
      <c r="E66" s="195"/>
      <c r="F66" s="195"/>
      <c r="G66" s="195"/>
      <c r="H66" s="195"/>
      <c r="I66" s="195"/>
      <c r="J66" s="195"/>
      <c r="K66" s="195"/>
      <c r="L66" s="195"/>
      <c r="M66" s="195"/>
      <c r="N66" s="195"/>
      <c r="O66" s="195"/>
      <c r="P66" s="298"/>
      <c r="Q66" s="14"/>
      <c r="R66" s="13"/>
      <c r="S66" s="16"/>
      <c r="T66" s="52"/>
    </row>
    <row r="67" spans="2:20" ht="30" customHeight="1" x14ac:dyDescent="0.2">
      <c r="B67" s="267" t="s">
        <v>250</v>
      </c>
      <c r="C67" s="258"/>
      <c r="D67" s="28"/>
      <c r="E67" s="135">
        <v>1</v>
      </c>
      <c r="F67" s="28"/>
      <c r="G67" s="28"/>
      <c r="H67" s="28"/>
      <c r="I67" s="28"/>
      <c r="J67" s="28"/>
      <c r="K67" s="28"/>
      <c r="L67" s="135">
        <v>1</v>
      </c>
      <c r="M67" s="28"/>
      <c r="N67" s="28"/>
      <c r="O67" s="28"/>
      <c r="P67" s="297" t="s">
        <v>30</v>
      </c>
      <c r="Q67" s="14"/>
      <c r="R67" s="13"/>
      <c r="S67" s="16"/>
      <c r="T67" s="52"/>
    </row>
    <row r="68" spans="2:20" ht="30" customHeight="1" x14ac:dyDescent="0.2">
      <c r="B68" s="268"/>
      <c r="C68" s="258"/>
      <c r="D68" s="195"/>
      <c r="E68" s="195"/>
      <c r="F68" s="195"/>
      <c r="G68" s="195"/>
      <c r="H68" s="195"/>
      <c r="I68" s="195"/>
      <c r="J68" s="195"/>
      <c r="K68" s="195"/>
      <c r="L68" s="195"/>
      <c r="M68" s="195"/>
      <c r="N68" s="195"/>
      <c r="O68" s="195"/>
      <c r="P68" s="298"/>
      <c r="Q68" s="14"/>
      <c r="R68" s="13"/>
      <c r="S68" s="16"/>
      <c r="T68" s="52"/>
    </row>
    <row r="69" spans="2:20" ht="30" customHeight="1" x14ac:dyDescent="0.2">
      <c r="B69" s="267" t="s">
        <v>171</v>
      </c>
      <c r="C69" s="258"/>
      <c r="D69" s="28"/>
      <c r="E69" s="135">
        <v>1</v>
      </c>
      <c r="F69" s="28"/>
      <c r="G69" s="28"/>
      <c r="H69" s="28"/>
      <c r="I69" s="28"/>
      <c r="J69" s="135">
        <v>1</v>
      </c>
      <c r="K69" s="28"/>
      <c r="L69" s="28"/>
      <c r="M69" s="28"/>
      <c r="N69" s="28"/>
      <c r="O69" s="135">
        <v>1</v>
      </c>
      <c r="P69" s="297" t="s">
        <v>30</v>
      </c>
      <c r="Q69" s="14"/>
      <c r="R69" s="13"/>
      <c r="S69" s="16"/>
      <c r="T69" s="52"/>
    </row>
    <row r="70" spans="2:20" ht="30" customHeight="1" x14ac:dyDescent="0.2">
      <c r="B70" s="268"/>
      <c r="C70" s="258"/>
      <c r="D70" s="195"/>
      <c r="E70" s="195"/>
      <c r="F70" s="195"/>
      <c r="G70" s="195"/>
      <c r="H70" s="195"/>
      <c r="I70" s="195"/>
      <c r="J70" s="195"/>
      <c r="K70" s="195"/>
      <c r="L70" s="195"/>
      <c r="M70" s="195"/>
      <c r="N70" s="195"/>
      <c r="O70" s="195"/>
      <c r="P70" s="298"/>
      <c r="Q70" s="14"/>
      <c r="R70" s="13"/>
      <c r="S70" s="16"/>
      <c r="T70" s="52"/>
    </row>
    <row r="71" spans="2:20" ht="30" customHeight="1" x14ac:dyDescent="0.2">
      <c r="B71" s="267" t="s">
        <v>41</v>
      </c>
      <c r="C71" s="258"/>
      <c r="D71" s="28"/>
      <c r="E71" s="28"/>
      <c r="F71" s="28"/>
      <c r="G71" s="28"/>
      <c r="H71" s="28"/>
      <c r="I71" s="28"/>
      <c r="J71" s="28"/>
      <c r="K71" s="28"/>
      <c r="L71" s="28"/>
      <c r="M71" s="28"/>
      <c r="N71" s="28"/>
      <c r="O71" s="135">
        <v>1</v>
      </c>
      <c r="P71" s="297" t="s">
        <v>30</v>
      </c>
      <c r="Q71" s="14"/>
      <c r="R71" s="13"/>
      <c r="S71" s="16"/>
      <c r="T71" s="52"/>
    </row>
    <row r="72" spans="2:20" ht="30" customHeight="1" x14ac:dyDescent="0.2">
      <c r="B72" s="268"/>
      <c r="C72" s="258"/>
      <c r="D72" s="195"/>
      <c r="E72" s="195"/>
      <c r="F72" s="195"/>
      <c r="G72" s="195"/>
      <c r="H72" s="195"/>
      <c r="I72" s="195"/>
      <c r="J72" s="195"/>
      <c r="K72" s="195"/>
      <c r="L72" s="195"/>
      <c r="M72" s="195"/>
      <c r="N72" s="195"/>
      <c r="O72" s="195"/>
      <c r="P72" s="298"/>
      <c r="Q72" s="14"/>
      <c r="R72" s="13"/>
      <c r="S72" s="16"/>
      <c r="T72" s="52"/>
    </row>
    <row r="73" spans="2:20" ht="30" customHeight="1" x14ac:dyDescent="0.2">
      <c r="B73" s="267" t="s">
        <v>179</v>
      </c>
      <c r="C73" s="258" t="s">
        <v>172</v>
      </c>
      <c r="D73" s="28"/>
      <c r="E73" s="135">
        <v>1</v>
      </c>
      <c r="F73" s="28"/>
      <c r="G73" s="28"/>
      <c r="H73" s="28"/>
      <c r="I73" s="28"/>
      <c r="J73" s="28"/>
      <c r="K73" s="28"/>
      <c r="L73" s="135">
        <v>1</v>
      </c>
      <c r="M73" s="28"/>
      <c r="N73" s="28"/>
      <c r="O73" s="28"/>
      <c r="P73" s="297" t="s">
        <v>30</v>
      </c>
      <c r="Q73" s="14"/>
      <c r="R73" s="13"/>
      <c r="S73" s="16"/>
      <c r="T73" s="52"/>
    </row>
    <row r="74" spans="2:20" ht="30" customHeight="1" x14ac:dyDescent="0.2">
      <c r="B74" s="268"/>
      <c r="C74" s="258"/>
      <c r="D74" s="195"/>
      <c r="E74" s="195"/>
      <c r="F74" s="195"/>
      <c r="G74" s="195"/>
      <c r="H74" s="195"/>
      <c r="I74" s="195"/>
      <c r="J74" s="195"/>
      <c r="K74" s="195"/>
      <c r="L74" s="195"/>
      <c r="M74" s="195"/>
      <c r="N74" s="195"/>
      <c r="O74" s="195"/>
      <c r="P74" s="298"/>
      <c r="Q74" s="14"/>
      <c r="R74" s="13"/>
      <c r="S74" s="16"/>
      <c r="T74" s="52"/>
    </row>
    <row r="75" spans="2:20" ht="30" customHeight="1" x14ac:dyDescent="0.2">
      <c r="B75" s="267" t="s">
        <v>173</v>
      </c>
      <c r="C75" s="258"/>
      <c r="D75" s="28"/>
      <c r="E75" s="135">
        <v>1</v>
      </c>
      <c r="F75" s="28"/>
      <c r="G75" s="28"/>
      <c r="H75" s="28"/>
      <c r="I75" s="28"/>
      <c r="J75" s="28"/>
      <c r="K75" s="28"/>
      <c r="L75" s="135">
        <v>1</v>
      </c>
      <c r="M75" s="28"/>
      <c r="N75" s="28"/>
      <c r="O75" s="28"/>
      <c r="P75" s="297" t="s">
        <v>30</v>
      </c>
      <c r="Q75" s="14"/>
      <c r="R75" s="13"/>
      <c r="S75" s="16"/>
      <c r="T75" s="52"/>
    </row>
    <row r="76" spans="2:20" ht="24" customHeight="1" x14ac:dyDescent="0.2">
      <c r="B76" s="268"/>
      <c r="C76" s="258"/>
      <c r="D76" s="195"/>
      <c r="E76" s="195"/>
      <c r="F76" s="195"/>
      <c r="G76" s="195"/>
      <c r="H76" s="195"/>
      <c r="I76" s="195"/>
      <c r="J76" s="195"/>
      <c r="K76" s="195"/>
      <c r="L76" s="195"/>
      <c r="M76" s="195"/>
      <c r="N76" s="195"/>
      <c r="O76" s="195"/>
      <c r="P76" s="298"/>
      <c r="Q76" s="14"/>
      <c r="R76" s="13"/>
      <c r="S76" s="16"/>
      <c r="T76" s="52"/>
    </row>
    <row r="77" spans="2:20" ht="24" customHeight="1" x14ac:dyDescent="0.2">
      <c r="B77" s="244" t="s">
        <v>174</v>
      </c>
      <c r="C77" s="258"/>
      <c r="D77" s="28"/>
      <c r="E77" s="135">
        <v>1</v>
      </c>
      <c r="F77" s="28"/>
      <c r="G77" s="28"/>
      <c r="H77" s="28"/>
      <c r="I77" s="28"/>
      <c r="J77" s="28"/>
      <c r="K77" s="28"/>
      <c r="L77" s="135">
        <v>1</v>
      </c>
      <c r="M77" s="28"/>
      <c r="N77" s="28"/>
      <c r="O77" s="28"/>
      <c r="P77" s="297" t="s">
        <v>30</v>
      </c>
      <c r="Q77" s="14"/>
      <c r="R77" s="13"/>
      <c r="S77" s="16"/>
      <c r="T77" s="52"/>
    </row>
    <row r="78" spans="2:20" ht="24" customHeight="1" x14ac:dyDescent="0.2">
      <c r="B78" s="370"/>
      <c r="C78" s="258"/>
      <c r="D78" s="195"/>
      <c r="E78" s="195"/>
      <c r="F78" s="195"/>
      <c r="G78" s="195"/>
      <c r="H78" s="195"/>
      <c r="I78" s="195"/>
      <c r="J78" s="195"/>
      <c r="K78" s="195"/>
      <c r="L78" s="195"/>
      <c r="M78" s="195"/>
      <c r="N78" s="195"/>
      <c r="O78" s="195"/>
      <c r="P78" s="298"/>
      <c r="Q78" s="14"/>
      <c r="R78" s="13"/>
      <c r="S78" s="16"/>
      <c r="T78" s="52"/>
    </row>
    <row r="79" spans="2:20" ht="24" customHeight="1" x14ac:dyDescent="0.2">
      <c r="B79" s="244" t="s">
        <v>315</v>
      </c>
      <c r="C79" s="258" t="s">
        <v>175</v>
      </c>
      <c r="D79" s="28"/>
      <c r="E79" s="135">
        <v>1</v>
      </c>
      <c r="F79" s="135">
        <v>1</v>
      </c>
      <c r="G79" s="135">
        <v>1</v>
      </c>
      <c r="H79" s="135">
        <v>1</v>
      </c>
      <c r="I79" s="135">
        <v>1</v>
      </c>
      <c r="J79" s="135">
        <v>1</v>
      </c>
      <c r="K79" s="135">
        <v>1</v>
      </c>
      <c r="L79" s="135">
        <v>1</v>
      </c>
      <c r="M79" s="135">
        <v>1</v>
      </c>
      <c r="N79" s="135">
        <v>1</v>
      </c>
      <c r="O79" s="135">
        <v>1</v>
      </c>
      <c r="P79" s="297" t="s">
        <v>30</v>
      </c>
      <c r="Q79" s="14"/>
      <c r="R79" s="13"/>
      <c r="S79" s="16"/>
      <c r="T79" s="52"/>
    </row>
    <row r="80" spans="2:20" ht="24" customHeight="1" x14ac:dyDescent="0.2">
      <c r="B80" s="370"/>
      <c r="C80" s="258"/>
      <c r="D80" s="195"/>
      <c r="E80" s="195"/>
      <c r="F80" s="195"/>
      <c r="G80" s="195"/>
      <c r="H80" s="195"/>
      <c r="I80" s="195"/>
      <c r="J80" s="195"/>
      <c r="K80" s="195"/>
      <c r="L80" s="195"/>
      <c r="M80" s="195"/>
      <c r="N80" s="195"/>
      <c r="O80" s="195"/>
      <c r="P80" s="298"/>
      <c r="Q80" s="14"/>
      <c r="R80" s="13"/>
      <c r="S80" s="16"/>
      <c r="T80" s="52"/>
    </row>
    <row r="81" spans="1:32" ht="24" customHeight="1" x14ac:dyDescent="0.2">
      <c r="B81" s="244" t="s">
        <v>311</v>
      </c>
      <c r="C81" s="258"/>
      <c r="D81" s="28"/>
      <c r="E81" s="28"/>
      <c r="F81" s="28"/>
      <c r="G81" s="28"/>
      <c r="H81" s="28"/>
      <c r="I81" s="28"/>
      <c r="J81" s="28"/>
      <c r="K81" s="28"/>
      <c r="L81" s="28"/>
      <c r="M81" s="28"/>
      <c r="N81" s="28"/>
      <c r="O81" s="135">
        <v>1</v>
      </c>
      <c r="P81" s="297">
        <v>162</v>
      </c>
      <c r="Q81" s="14"/>
      <c r="R81" s="13"/>
      <c r="S81" s="16"/>
      <c r="T81" s="52"/>
    </row>
    <row r="82" spans="1:32" ht="24" customHeight="1" x14ac:dyDescent="0.2">
      <c r="B82" s="370"/>
      <c r="C82" s="258"/>
      <c r="D82" s="195"/>
      <c r="E82" s="195"/>
      <c r="F82" s="195"/>
      <c r="G82" s="195"/>
      <c r="H82" s="195"/>
      <c r="I82" s="195"/>
      <c r="J82" s="195"/>
      <c r="K82" s="195"/>
      <c r="L82" s="195"/>
      <c r="M82" s="195"/>
      <c r="N82" s="195"/>
      <c r="O82" s="195"/>
      <c r="P82" s="298"/>
      <c r="Q82" s="14"/>
      <c r="R82" s="13"/>
      <c r="S82" s="16"/>
      <c r="T82" s="52"/>
    </row>
    <row r="83" spans="1:32" ht="24" customHeight="1" x14ac:dyDescent="0.2">
      <c r="B83" s="244" t="s">
        <v>177</v>
      </c>
      <c r="C83" s="258"/>
      <c r="D83" s="28"/>
      <c r="E83" s="28"/>
      <c r="F83" s="28"/>
      <c r="G83" s="28"/>
      <c r="H83" s="28"/>
      <c r="I83" s="28"/>
      <c r="J83" s="28"/>
      <c r="K83" s="28"/>
      <c r="L83" s="135">
        <v>1</v>
      </c>
      <c r="M83" s="28"/>
      <c r="N83" s="28"/>
      <c r="O83" s="28"/>
      <c r="P83" s="297">
        <v>162</v>
      </c>
      <c r="Q83" s="14"/>
      <c r="R83" s="13"/>
      <c r="S83" s="16"/>
      <c r="T83" s="52"/>
    </row>
    <row r="84" spans="1:32" ht="24" customHeight="1" x14ac:dyDescent="0.2">
      <c r="B84" s="370"/>
      <c r="C84" s="258"/>
      <c r="D84" s="195"/>
      <c r="E84" s="195"/>
      <c r="F84" s="195"/>
      <c r="G84" s="195"/>
      <c r="H84" s="195"/>
      <c r="I84" s="195"/>
      <c r="J84" s="195"/>
      <c r="K84" s="195"/>
      <c r="L84" s="195"/>
      <c r="M84" s="195"/>
      <c r="N84" s="195"/>
      <c r="O84" s="195"/>
      <c r="P84" s="298"/>
      <c r="Q84" s="14"/>
      <c r="R84" s="13"/>
      <c r="S84" s="16"/>
      <c r="T84" s="52"/>
    </row>
    <row r="85" spans="1:32" ht="24" customHeight="1" x14ac:dyDescent="0.2">
      <c r="B85" s="244" t="s">
        <v>316</v>
      </c>
      <c r="C85" s="258"/>
      <c r="D85" s="28"/>
      <c r="E85" s="28"/>
      <c r="F85" s="28"/>
      <c r="G85" s="28"/>
      <c r="H85" s="135">
        <v>1</v>
      </c>
      <c r="I85" s="28"/>
      <c r="J85" s="28"/>
      <c r="K85" s="28"/>
      <c r="L85" s="135">
        <v>1</v>
      </c>
      <c r="M85" s="28"/>
      <c r="N85" s="28"/>
      <c r="O85" s="28"/>
      <c r="P85" s="234" t="s">
        <v>317</v>
      </c>
      <c r="Q85" s="14"/>
      <c r="R85" s="13"/>
      <c r="S85" s="16"/>
      <c r="T85" s="52"/>
    </row>
    <row r="86" spans="1:32" ht="24" customHeight="1" x14ac:dyDescent="0.2">
      <c r="B86" s="370"/>
      <c r="C86" s="258"/>
      <c r="D86" s="4">
        <f>+D7+D9+D11+D13+D15+D17+D19+D21+D25+D27+D23+D29+D31+D33+D35++D37+D39+D41+D43+D45+D47+D49+D51+D53+D55+D57+D59+D61+D63+D65+D67+D69++D71+D73+D75+D77+D79+D81+D83+D85</f>
        <v>2</v>
      </c>
      <c r="E86" s="4">
        <f t="shared" ref="E86:O86" si="0">+E7+E9+E11+E13+E15+E17+E19+E21+E25+E27+E23+E29+E31+E33+E35++E37+E39+E41+E43+E45+E47+E49+E51+E53+E55+E57+E59+E61+E63+E65+E67+E69++E71+E73+E75+E77+E79+E81+E83+E85</f>
        <v>14</v>
      </c>
      <c r="F86" s="4">
        <f t="shared" si="0"/>
        <v>8</v>
      </c>
      <c r="G86" s="4">
        <f t="shared" si="0"/>
        <v>5</v>
      </c>
      <c r="H86" s="4">
        <f t="shared" si="0"/>
        <v>7</v>
      </c>
      <c r="I86" s="4">
        <f t="shared" si="0"/>
        <v>12</v>
      </c>
      <c r="J86" s="4">
        <f t="shared" si="0"/>
        <v>7</v>
      </c>
      <c r="K86" s="4">
        <f t="shared" si="0"/>
        <v>10</v>
      </c>
      <c r="L86" s="4">
        <f t="shared" si="0"/>
        <v>15</v>
      </c>
      <c r="M86" s="4">
        <f t="shared" si="0"/>
        <v>6</v>
      </c>
      <c r="N86" s="4">
        <f t="shared" si="0"/>
        <v>9</v>
      </c>
      <c r="O86" s="4">
        <f t="shared" si="0"/>
        <v>10</v>
      </c>
      <c r="P86" s="298"/>
      <c r="Q86" s="14"/>
      <c r="R86" s="13"/>
      <c r="S86" s="16"/>
      <c r="T86" s="52"/>
    </row>
    <row r="87" spans="1:32" s="72" customFormat="1" ht="30" customHeight="1" x14ac:dyDescent="0.2">
      <c r="A87" s="68"/>
      <c r="B87" s="53" t="s">
        <v>62</v>
      </c>
      <c r="C87" s="3"/>
      <c r="D87" s="4">
        <f>+D8+D10+D12+D14+D16+D18+D20+D22+D26+D28+D24+D30+D32+D34+D36++D38+D40+D42+D44+D46+D48+D50+D52+D54+D56+D58+D60+D62+D64+D66+D68+D70++D72+D74+D76+D78+D80+D82+D84+D86</f>
        <v>2</v>
      </c>
      <c r="E87" s="4">
        <f t="shared" ref="E87" si="1">+E8+E10+E12+E14+E16+E18+E20+E22+E26+E28+E24+E30+E32+E34+E36++E38+E40+E42+E44+E46+E48+E50+E52+E54+E56+E58+E60+E62+E64+E66+E68+E70++E72+E74+E76+E78+E80+E82+E84+E86</f>
        <v>14</v>
      </c>
      <c r="F87" s="4">
        <f t="shared" ref="F87" si="2">+F8+F10+F12+F14+F16+F18+F20+F22+F26+F28+F24+F30+F32+F34+F36++F38+F40+F42+F44+F46+F48+F50+F52+F54+F56+F58+F60+F62+F64+F66+F68+F70++F72+F74+F76+F78+F80+F82+F84+F86</f>
        <v>8</v>
      </c>
      <c r="G87" s="4">
        <f t="shared" ref="G87" si="3">+G8+G10+G12+G14+G16+G18+G20+G22+G26+G28+G24+G30+G32+G34+G36++G38+G40+G42+G44+G46+G48+G50+G52+G54+G56+G58+G60+G62+G64+G66+G68+G70++G72+G74+G76+G78+G80+G82+G84+G86</f>
        <v>5</v>
      </c>
      <c r="H87" s="4">
        <f t="shared" ref="H87" si="4">+H8+H10+H12+H14+H16+H18+H20+H22+H26+H28+H24+H30+H32+H34+H36++H38+H40+H42+H44+H46+H48+H50+H52+H54+H56+H58+H60+H62+H64+H66+H68+H70++H72+H74+H76+H78+H80+H82+H84+H86</f>
        <v>7</v>
      </c>
      <c r="I87" s="4">
        <f t="shared" ref="I87" si="5">+I8+I10+I12+I14+I16+I18+I20+I22+I26+I28+I24+I30+I32+I34+I36++I38+I40+I42+I44+I46+I48+I50+I52+I54+I56+I58+I60+I62+I64+I66+I68+I70++I72+I74+I76+I78+I80+I82+I84+I86</f>
        <v>12</v>
      </c>
      <c r="J87" s="4">
        <f t="shared" ref="J87" si="6">+J8+J10+J12+J14+J16+J18+J20+J22+J26+J28+J24+J30+J32+J34+J36++J38+J40+J42+J44+J46+J48+J50+J52+J54+J56+J58+J60+J62+J64+J66+J68+J70++J72+J74+J76+J78+J80+J82+J84+J86</f>
        <v>7</v>
      </c>
      <c r="K87" s="4">
        <f t="shared" ref="K87" si="7">+K8+K10+K12+K14+K16+K18+K20+K22+K26+K28+K24+K30+K32+K34+K36++K38+K40+K42+K44+K46+K48+K50+K52+K54+K56+K58+K60+K62+K64+K66+K68+K70++K72+K74+K76+K78+K80+K82+K84+K86</f>
        <v>10</v>
      </c>
      <c r="L87" s="4">
        <f t="shared" ref="L87" si="8">+L8+L10+L12+L14+L16+L18+L20+L22+L26+L28+L24+L30+L32+L34+L36++L38+L40+L42+L44+L46+L48+L50+L52+L54+L56+L58+L60+L62+L64+L66+L68+L70++L72+L74+L76+L78+L80+L82+L84+L86</f>
        <v>15</v>
      </c>
      <c r="M87" s="4">
        <f t="shared" ref="M87" si="9">+M8+M10+M12+M14+M16+M18+M20+M22+M26+M28+M24+M30+M32+M34+M36++M38+M40+M42+M44+M46+M48+M50+M52+M54+M56+M58+M60+M62+M64+M66+M68+M70++M72+M74+M76+M78+M80+M82+M84+M86</f>
        <v>6</v>
      </c>
      <c r="N87" s="4">
        <f t="shared" ref="N87" si="10">+N8+N10+N12+N14+N16+N18+N20+N22+N26+N28+N24+N30+N32+N34+N36++N38+N40+N42+N44+N46+N48+N50+N52+N54+N56+N58+N60+N62+N64+N66+N68+N70++N72+N74+N76+N78+N80+N82+N84+N86</f>
        <v>9</v>
      </c>
      <c r="O87" s="4">
        <f t="shared" ref="O87" si="11">+O8+O10+O12+O14+O16+O18+O20+O22+O26+O28+O24+O30+O32+O34+O36++O38+O40+O42+O44+O46+O48+O50+O52+O54+O56+O58+O60+O62+O64+O66+O68+O70++O72+O74+O76+O78+O80+O82+O84+O86</f>
        <v>10</v>
      </c>
      <c r="P87" s="20"/>
      <c r="Q87" s="6"/>
      <c r="R87" s="6"/>
      <c r="S87" s="6"/>
      <c r="T87" s="54"/>
      <c r="U87" s="2"/>
      <c r="V87" s="2"/>
      <c r="W87" s="2"/>
      <c r="X87" s="2"/>
      <c r="Y87" s="2"/>
      <c r="Z87" s="2"/>
      <c r="AA87" s="2"/>
      <c r="AB87" s="2"/>
      <c r="AC87" s="2"/>
      <c r="AD87" s="2"/>
      <c r="AE87" s="2"/>
      <c r="AF87" s="2"/>
    </row>
    <row r="88" spans="1:32" s="72" customFormat="1" ht="30" customHeight="1" x14ac:dyDescent="0.2">
      <c r="A88" s="68"/>
      <c r="B88" s="53" t="s">
        <v>63</v>
      </c>
      <c r="C88" s="3"/>
      <c r="D88" s="4">
        <f>+D8+D10+D12+D14+D16+D18+D20+D22+D24+D26+D28+D30+D32+D34+D36+D38+D40+D42+D44+D46+D48+D50+D52+D54+D56+D58+D60+D62+D64+D66+D68+D70+D72+D74+D76+D78+D80+D82+D84</f>
        <v>0</v>
      </c>
      <c r="E88" s="4">
        <f t="shared" ref="E88:O88" si="12">+E8+E10+E12+E14+E16+E18+E20+E22+E24+E26+E28+E30+E32+E34+E36+E38+E40+E42+E44+E46+E48+E50+E52+E54+E56+E58+E60+E62+E64+E66+E68+E70+E72+E74+E76+E78+E80+E82+E84</f>
        <v>0</v>
      </c>
      <c r="F88" s="4">
        <f t="shared" si="12"/>
        <v>0</v>
      </c>
      <c r="G88" s="4">
        <f t="shared" si="12"/>
        <v>0</v>
      </c>
      <c r="H88" s="4">
        <f t="shared" si="12"/>
        <v>0</v>
      </c>
      <c r="I88" s="4">
        <f t="shared" si="12"/>
        <v>0</v>
      </c>
      <c r="J88" s="4">
        <f t="shared" si="12"/>
        <v>0</v>
      </c>
      <c r="K88" s="4">
        <f t="shared" si="12"/>
        <v>0</v>
      </c>
      <c r="L88" s="4">
        <f t="shared" si="12"/>
        <v>0</v>
      </c>
      <c r="M88" s="4">
        <f t="shared" si="12"/>
        <v>0</v>
      </c>
      <c r="N88" s="4">
        <f t="shared" si="12"/>
        <v>0</v>
      </c>
      <c r="O88" s="4">
        <f t="shared" si="12"/>
        <v>0</v>
      </c>
      <c r="P88" s="15"/>
      <c r="Q88" s="6"/>
      <c r="R88" s="6"/>
      <c r="S88" s="6"/>
      <c r="T88" s="54"/>
      <c r="U88" s="2"/>
      <c r="V88" s="2"/>
      <c r="W88" s="2"/>
      <c r="X88" s="2"/>
      <c r="Y88" s="2"/>
      <c r="Z88" s="2"/>
      <c r="AA88" s="2"/>
      <c r="AB88" s="2"/>
      <c r="AC88" s="2"/>
      <c r="AD88" s="2"/>
      <c r="AE88" s="2"/>
      <c r="AF88" s="2"/>
    </row>
    <row r="89" spans="1:32" ht="27.75" customHeight="1" x14ac:dyDescent="0.2">
      <c r="B89" s="48" t="s">
        <v>64</v>
      </c>
      <c r="C89" s="31"/>
      <c r="D89" s="31"/>
      <c r="E89" s="31"/>
      <c r="F89" s="31"/>
      <c r="G89" s="31"/>
      <c r="H89" s="31"/>
      <c r="I89" s="31"/>
      <c r="J89" s="31"/>
      <c r="K89" s="31"/>
      <c r="L89" s="31"/>
      <c r="M89" s="31"/>
      <c r="N89" s="31"/>
      <c r="O89" s="31"/>
      <c r="P89" s="32"/>
      <c r="Q89" s="33"/>
      <c r="R89" s="34"/>
      <c r="S89" s="34"/>
      <c r="T89" s="55"/>
      <c r="U89" s="1"/>
      <c r="V89" s="1"/>
      <c r="W89" s="1"/>
      <c r="X89" s="1"/>
      <c r="Y89" s="1"/>
      <c r="Z89" s="1"/>
      <c r="AA89" s="1"/>
      <c r="AB89" s="1"/>
      <c r="AC89" s="1"/>
      <c r="AD89" s="1"/>
      <c r="AE89" s="1"/>
      <c r="AF89" s="1"/>
    </row>
    <row r="90" spans="1:32" ht="30" customHeight="1" x14ac:dyDescent="0.2">
      <c r="A90" s="68" t="s">
        <v>25</v>
      </c>
      <c r="B90" s="265" t="s">
        <v>186</v>
      </c>
      <c r="C90" s="234" t="s">
        <v>71</v>
      </c>
      <c r="D90" s="28"/>
      <c r="E90" s="28"/>
      <c r="F90" s="135">
        <v>1</v>
      </c>
      <c r="G90" s="28"/>
      <c r="H90" s="28"/>
      <c r="I90" s="28"/>
      <c r="J90" s="28"/>
      <c r="K90" s="135">
        <v>1</v>
      </c>
      <c r="L90" s="28"/>
      <c r="M90" s="28"/>
      <c r="N90" s="28"/>
      <c r="O90" s="28"/>
      <c r="P90" s="274">
        <v>162</v>
      </c>
      <c r="Q90" s="290"/>
      <c r="R90" s="236"/>
      <c r="S90" s="236"/>
      <c r="T90" s="273"/>
    </row>
    <row r="91" spans="1:32" ht="30" customHeight="1" x14ac:dyDescent="0.2">
      <c r="B91" s="266"/>
      <c r="C91" s="258"/>
      <c r="D91" s="195"/>
      <c r="E91" s="195"/>
      <c r="F91" s="195"/>
      <c r="G91" s="195"/>
      <c r="H91" s="195"/>
      <c r="I91" s="195"/>
      <c r="J91" s="195"/>
      <c r="K91" s="195"/>
      <c r="L91" s="195"/>
      <c r="M91" s="195"/>
      <c r="N91" s="195"/>
      <c r="O91" s="195"/>
      <c r="P91" s="274"/>
      <c r="Q91" s="290"/>
      <c r="R91" s="236"/>
      <c r="S91" s="236"/>
      <c r="T91" s="273"/>
    </row>
    <row r="92" spans="1:32" ht="30" customHeight="1" x14ac:dyDescent="0.2">
      <c r="A92" s="68" t="s">
        <v>25</v>
      </c>
      <c r="B92" s="260" t="s">
        <v>187</v>
      </c>
      <c r="C92" s="258"/>
      <c r="D92" s="28"/>
      <c r="E92" s="28"/>
      <c r="F92" s="135">
        <v>1</v>
      </c>
      <c r="G92" s="28"/>
      <c r="H92" s="28"/>
      <c r="I92" s="28"/>
      <c r="J92" s="28"/>
      <c r="K92" s="28"/>
      <c r="L92" s="28"/>
      <c r="M92" s="28"/>
      <c r="N92" s="28"/>
      <c r="O92" s="28"/>
      <c r="P92" s="274">
        <v>162</v>
      </c>
      <c r="Q92" s="27"/>
      <c r="R92" s="17"/>
      <c r="S92" s="17"/>
      <c r="T92" s="52"/>
    </row>
    <row r="93" spans="1:32" ht="30" customHeight="1" x14ac:dyDescent="0.2">
      <c r="A93" s="68" t="s">
        <v>25</v>
      </c>
      <c r="B93" s="292"/>
      <c r="C93" s="258"/>
      <c r="D93" s="195"/>
      <c r="E93" s="195"/>
      <c r="F93" s="195"/>
      <c r="G93" s="195"/>
      <c r="H93" s="195"/>
      <c r="I93" s="195"/>
      <c r="J93" s="195"/>
      <c r="K93" s="195"/>
      <c r="L93" s="195"/>
      <c r="M93" s="195"/>
      <c r="N93" s="195"/>
      <c r="O93" s="195"/>
      <c r="P93" s="274"/>
      <c r="Q93" s="27"/>
      <c r="R93" s="17"/>
      <c r="S93" s="17"/>
      <c r="T93" s="52"/>
    </row>
    <row r="94" spans="1:32" ht="30" customHeight="1" x14ac:dyDescent="0.2">
      <c r="A94" s="68" t="s">
        <v>25</v>
      </c>
      <c r="B94" s="267" t="s">
        <v>188</v>
      </c>
      <c r="C94" s="258"/>
      <c r="D94" s="28"/>
      <c r="E94" s="28"/>
      <c r="F94" s="135">
        <v>1</v>
      </c>
      <c r="G94" s="28"/>
      <c r="H94" s="28"/>
      <c r="I94" s="28"/>
      <c r="J94" s="28"/>
      <c r="K94" s="28"/>
      <c r="L94" s="28"/>
      <c r="M94" s="135">
        <v>1</v>
      </c>
      <c r="N94" s="28"/>
      <c r="O94" s="28"/>
      <c r="P94" s="297">
        <v>162</v>
      </c>
      <c r="Q94" s="247"/>
      <c r="R94" s="236"/>
      <c r="S94" s="236"/>
      <c r="T94" s="237"/>
    </row>
    <row r="95" spans="1:32" ht="30" customHeight="1" x14ac:dyDescent="0.2">
      <c r="B95" s="268"/>
      <c r="C95" s="258"/>
      <c r="D95" s="195"/>
      <c r="E95" s="195"/>
      <c r="F95" s="195"/>
      <c r="G95" s="195"/>
      <c r="H95" s="195"/>
      <c r="I95" s="195"/>
      <c r="J95" s="195"/>
      <c r="K95" s="195"/>
      <c r="L95" s="195"/>
      <c r="M95" s="195"/>
      <c r="N95" s="195"/>
      <c r="O95" s="195"/>
      <c r="P95" s="298"/>
      <c r="Q95" s="247"/>
      <c r="R95" s="236"/>
      <c r="S95" s="236"/>
      <c r="T95" s="237"/>
    </row>
    <row r="96" spans="1:32" ht="30" customHeight="1" x14ac:dyDescent="0.2">
      <c r="B96" s="377" t="s">
        <v>189</v>
      </c>
      <c r="C96" s="258"/>
      <c r="D96" s="28"/>
      <c r="E96" s="135">
        <v>1</v>
      </c>
      <c r="F96" s="28"/>
      <c r="G96" s="28"/>
      <c r="H96" s="135">
        <v>1</v>
      </c>
      <c r="I96" s="28"/>
      <c r="J96" s="28"/>
      <c r="K96" s="28"/>
      <c r="L96" s="135">
        <v>1</v>
      </c>
      <c r="M96" s="28"/>
      <c r="N96" s="28"/>
      <c r="O96" s="28"/>
      <c r="P96" s="297" t="s">
        <v>30</v>
      </c>
      <c r="Q96" s="18"/>
      <c r="R96" s="17"/>
      <c r="S96" s="197"/>
      <c r="T96" s="196"/>
    </row>
    <row r="97" spans="1:32" ht="30" customHeight="1" x14ac:dyDescent="0.2">
      <c r="B97" s="377"/>
      <c r="C97" s="258"/>
      <c r="D97" s="195"/>
      <c r="E97" s="195"/>
      <c r="F97" s="195"/>
      <c r="G97" s="195"/>
      <c r="H97" s="195"/>
      <c r="I97" s="195"/>
      <c r="J97" s="195"/>
      <c r="K97" s="195"/>
      <c r="L97" s="195"/>
      <c r="M97" s="195"/>
      <c r="N97" s="195"/>
      <c r="O97" s="195"/>
      <c r="P97" s="298"/>
      <c r="Q97" s="18"/>
      <c r="R97" s="17"/>
      <c r="S97" s="197"/>
      <c r="T97" s="196"/>
    </row>
    <row r="98" spans="1:32" ht="30" customHeight="1" x14ac:dyDescent="0.2">
      <c r="B98" s="377" t="s">
        <v>190</v>
      </c>
      <c r="C98" s="258"/>
      <c r="D98" s="28"/>
      <c r="E98" s="28"/>
      <c r="F98" s="28"/>
      <c r="G98" s="28"/>
      <c r="H98" s="28"/>
      <c r="I98" s="28"/>
      <c r="J98" s="135">
        <v>1</v>
      </c>
      <c r="K98" s="28"/>
      <c r="L98" s="28"/>
      <c r="M98" s="28"/>
      <c r="N98" s="28"/>
      <c r="O98" s="28"/>
      <c r="P98" s="297">
        <v>100</v>
      </c>
      <c r="Q98" s="18"/>
      <c r="R98" s="17"/>
      <c r="S98" s="197"/>
      <c r="T98" s="196"/>
    </row>
    <row r="99" spans="1:32" ht="30" customHeight="1" x14ac:dyDescent="0.2">
      <c r="B99" s="377"/>
      <c r="C99" s="258"/>
      <c r="D99" s="195"/>
      <c r="E99" s="195"/>
      <c r="F99" s="195"/>
      <c r="G99" s="195"/>
      <c r="H99" s="195"/>
      <c r="I99" s="195"/>
      <c r="J99" s="195"/>
      <c r="K99" s="195"/>
      <c r="L99" s="195"/>
      <c r="M99" s="195"/>
      <c r="N99" s="195"/>
      <c r="O99" s="195"/>
      <c r="P99" s="298"/>
      <c r="Q99" s="18"/>
      <c r="R99" s="17"/>
      <c r="S99" s="197"/>
      <c r="T99" s="196"/>
    </row>
    <row r="100" spans="1:32" ht="30" customHeight="1" x14ac:dyDescent="0.2">
      <c r="B100" s="377" t="s">
        <v>191</v>
      </c>
      <c r="C100" s="258"/>
      <c r="D100" s="28"/>
      <c r="E100" s="28"/>
      <c r="F100" s="135">
        <v>1</v>
      </c>
      <c r="G100" s="28"/>
      <c r="H100" s="28"/>
      <c r="I100" s="28"/>
      <c r="J100" s="28"/>
      <c r="K100" s="28"/>
      <c r="L100" s="28"/>
      <c r="M100" s="28"/>
      <c r="N100" s="28"/>
      <c r="O100" s="28"/>
      <c r="P100" s="297" t="s">
        <v>30</v>
      </c>
      <c r="Q100" s="18"/>
      <c r="R100" s="17"/>
      <c r="S100" s="197"/>
      <c r="T100" s="196"/>
    </row>
    <row r="101" spans="1:32" ht="30" customHeight="1" x14ac:dyDescent="0.2">
      <c r="B101" s="377"/>
      <c r="C101" s="258"/>
      <c r="D101" s="195"/>
      <c r="E101" s="195"/>
      <c r="F101" s="195"/>
      <c r="G101" s="195"/>
      <c r="H101" s="195"/>
      <c r="I101" s="195"/>
      <c r="J101" s="195"/>
      <c r="K101" s="195"/>
      <c r="L101" s="195"/>
      <c r="M101" s="195"/>
      <c r="N101" s="195"/>
      <c r="O101" s="195"/>
      <c r="P101" s="298"/>
      <c r="Q101" s="18"/>
      <c r="R101" s="17"/>
      <c r="S101" s="197"/>
      <c r="T101" s="196"/>
    </row>
    <row r="102" spans="1:32" s="72" customFormat="1" ht="26.45" customHeight="1" x14ac:dyDescent="0.2">
      <c r="A102" s="68"/>
      <c r="B102" s="53" t="s">
        <v>62</v>
      </c>
      <c r="C102" s="3"/>
      <c r="D102" s="4">
        <f>+D90+D92+D94+D96+D98+D100</f>
        <v>0</v>
      </c>
      <c r="E102" s="4">
        <f t="shared" ref="E102:O102" si="13">+E90+E92+E94+E96+E98+E100</f>
        <v>1</v>
      </c>
      <c r="F102" s="4">
        <f t="shared" si="13"/>
        <v>4</v>
      </c>
      <c r="G102" s="4">
        <f t="shared" si="13"/>
        <v>0</v>
      </c>
      <c r="H102" s="4">
        <f t="shared" si="13"/>
        <v>1</v>
      </c>
      <c r="I102" s="4">
        <f t="shared" si="13"/>
        <v>0</v>
      </c>
      <c r="J102" s="4">
        <f t="shared" si="13"/>
        <v>1</v>
      </c>
      <c r="K102" s="4">
        <f t="shared" si="13"/>
        <v>1</v>
      </c>
      <c r="L102" s="4">
        <f t="shared" si="13"/>
        <v>1</v>
      </c>
      <c r="M102" s="4">
        <f t="shared" si="13"/>
        <v>1</v>
      </c>
      <c r="N102" s="4">
        <f t="shared" si="13"/>
        <v>0</v>
      </c>
      <c r="O102" s="4">
        <f t="shared" si="13"/>
        <v>0</v>
      </c>
      <c r="P102" s="20"/>
      <c r="Q102" s="6"/>
      <c r="R102" s="6"/>
      <c r="S102" s="6"/>
      <c r="T102" s="54"/>
      <c r="U102" s="2"/>
      <c r="V102" s="2"/>
      <c r="W102" s="2"/>
      <c r="X102" s="2"/>
      <c r="Y102" s="2"/>
      <c r="Z102" s="2"/>
      <c r="AA102" s="2"/>
      <c r="AB102" s="2"/>
      <c r="AC102" s="2"/>
      <c r="AD102" s="2"/>
      <c r="AE102" s="2"/>
      <c r="AF102" s="2"/>
    </row>
    <row r="103" spans="1:32" s="72" customFormat="1" ht="30" customHeight="1" x14ac:dyDescent="0.2">
      <c r="A103" s="68"/>
      <c r="B103" s="53" t="s">
        <v>63</v>
      </c>
      <c r="C103" s="3"/>
      <c r="D103" s="4">
        <f>+D91+D93+D95+D97+D99+D101</f>
        <v>0</v>
      </c>
      <c r="E103" s="4">
        <f t="shared" ref="E103:O103" si="14">+E91+E93+E95+E97+E99+E101</f>
        <v>0</v>
      </c>
      <c r="F103" s="4">
        <f t="shared" si="14"/>
        <v>0</v>
      </c>
      <c r="G103" s="4">
        <f t="shared" si="14"/>
        <v>0</v>
      </c>
      <c r="H103" s="4">
        <f t="shared" si="14"/>
        <v>0</v>
      </c>
      <c r="I103" s="4">
        <f t="shared" si="14"/>
        <v>0</v>
      </c>
      <c r="J103" s="4">
        <f t="shared" si="14"/>
        <v>0</v>
      </c>
      <c r="K103" s="4">
        <f t="shared" si="14"/>
        <v>0</v>
      </c>
      <c r="L103" s="4">
        <f t="shared" si="14"/>
        <v>0</v>
      </c>
      <c r="M103" s="4">
        <f t="shared" si="14"/>
        <v>0</v>
      </c>
      <c r="N103" s="4">
        <f t="shared" si="14"/>
        <v>0</v>
      </c>
      <c r="O103" s="4">
        <f t="shared" si="14"/>
        <v>0</v>
      </c>
      <c r="P103" s="15"/>
      <c r="Q103" s="6"/>
      <c r="R103" s="6"/>
      <c r="S103" s="6"/>
      <c r="T103" s="54"/>
      <c r="U103" s="2"/>
      <c r="V103" s="2"/>
      <c r="W103" s="2"/>
      <c r="X103" s="2"/>
      <c r="Y103" s="2"/>
      <c r="Z103" s="2"/>
      <c r="AA103" s="2"/>
      <c r="AB103" s="2"/>
      <c r="AC103" s="2"/>
      <c r="AD103" s="2"/>
      <c r="AE103" s="2"/>
      <c r="AF103" s="2"/>
    </row>
    <row r="104" spans="1:32" ht="27.75" customHeight="1" x14ac:dyDescent="0.2">
      <c r="B104" s="103" t="s">
        <v>74</v>
      </c>
      <c r="C104" s="104"/>
      <c r="D104" s="104"/>
      <c r="E104" s="104"/>
      <c r="F104" s="104"/>
      <c r="G104" s="104"/>
      <c r="H104" s="104"/>
      <c r="I104" s="104"/>
      <c r="J104" s="104"/>
      <c r="K104" s="104"/>
      <c r="L104" s="104"/>
      <c r="M104" s="104"/>
      <c r="N104" s="104"/>
      <c r="O104" s="104"/>
      <c r="P104" s="104"/>
      <c r="Q104" s="104"/>
      <c r="R104" s="104"/>
      <c r="S104" s="104"/>
      <c r="T104" s="105"/>
      <c r="U104" s="1"/>
      <c r="V104" s="1"/>
      <c r="W104" s="1"/>
      <c r="X104" s="1"/>
      <c r="Y104" s="1"/>
      <c r="Z104" s="1"/>
      <c r="AA104" s="1"/>
      <c r="AB104" s="1"/>
      <c r="AC104" s="1"/>
      <c r="AD104" s="1"/>
      <c r="AE104" s="1"/>
      <c r="AF104" s="1"/>
    </row>
    <row r="105" spans="1:32" ht="27.75" customHeight="1" x14ac:dyDescent="0.2">
      <c r="B105" s="377" t="s">
        <v>192</v>
      </c>
      <c r="C105" s="256"/>
      <c r="D105" s="28"/>
      <c r="E105" s="28"/>
      <c r="F105" s="28"/>
      <c r="G105" s="135">
        <v>1</v>
      </c>
      <c r="H105" s="28"/>
      <c r="I105" s="28"/>
      <c r="J105" s="28"/>
      <c r="K105" s="28"/>
      <c r="L105" s="28"/>
      <c r="M105" s="28"/>
      <c r="N105" s="28"/>
      <c r="O105" s="28"/>
      <c r="P105" s="297" t="s">
        <v>30</v>
      </c>
      <c r="Q105" s="18"/>
      <c r="R105" s="18"/>
      <c r="S105" s="17"/>
      <c r="T105" s="50"/>
      <c r="U105" s="1"/>
      <c r="V105" s="1"/>
      <c r="W105" s="1"/>
      <c r="X105" s="1"/>
      <c r="Y105" s="1"/>
      <c r="Z105" s="1"/>
      <c r="AA105" s="1"/>
      <c r="AB105" s="1"/>
      <c r="AC105" s="1"/>
      <c r="AD105" s="1"/>
      <c r="AE105" s="1"/>
      <c r="AF105" s="1"/>
    </row>
    <row r="106" spans="1:32" ht="27.75" customHeight="1" x14ac:dyDescent="0.2">
      <c r="B106" s="377"/>
      <c r="C106" s="259"/>
      <c r="D106" s="195"/>
      <c r="E106" s="195"/>
      <c r="F106" s="195"/>
      <c r="G106" s="195"/>
      <c r="H106" s="195"/>
      <c r="I106" s="195"/>
      <c r="J106" s="195"/>
      <c r="K106" s="195"/>
      <c r="L106" s="195"/>
      <c r="M106" s="195"/>
      <c r="N106" s="195"/>
      <c r="O106" s="195"/>
      <c r="P106" s="298"/>
      <c r="Q106" s="18"/>
      <c r="R106" s="18"/>
      <c r="S106" s="17"/>
      <c r="T106" s="50"/>
      <c r="U106" s="1"/>
      <c r="V106" s="1"/>
      <c r="W106" s="1"/>
      <c r="X106" s="1"/>
      <c r="Y106" s="1"/>
      <c r="Z106" s="1"/>
      <c r="AA106" s="1"/>
      <c r="AB106" s="1"/>
      <c r="AC106" s="1"/>
      <c r="AD106" s="1"/>
      <c r="AE106" s="1"/>
      <c r="AF106" s="1"/>
    </row>
    <row r="107" spans="1:32" ht="27.75" customHeight="1" x14ac:dyDescent="0.2">
      <c r="B107" s="377" t="s">
        <v>193</v>
      </c>
      <c r="C107" s="256"/>
      <c r="D107" s="28"/>
      <c r="E107" s="28"/>
      <c r="F107" s="28"/>
      <c r="G107" s="28"/>
      <c r="H107" s="28"/>
      <c r="I107" s="28"/>
      <c r="J107" s="135">
        <v>1</v>
      </c>
      <c r="K107" s="28"/>
      <c r="L107" s="28"/>
      <c r="M107" s="28"/>
      <c r="N107" s="28"/>
      <c r="O107" s="28"/>
      <c r="P107" s="297">
        <v>162</v>
      </c>
      <c r="Q107" s="18"/>
      <c r="R107" s="18"/>
      <c r="S107" s="17"/>
      <c r="T107" s="50"/>
      <c r="U107" s="1"/>
      <c r="V107" s="1"/>
      <c r="W107" s="1"/>
      <c r="X107" s="1"/>
      <c r="Y107" s="1"/>
      <c r="Z107" s="1"/>
      <c r="AA107" s="1"/>
      <c r="AB107" s="1"/>
      <c r="AC107" s="1"/>
      <c r="AD107" s="1"/>
      <c r="AE107" s="1"/>
      <c r="AF107" s="1"/>
    </row>
    <row r="108" spans="1:32" ht="27.75" customHeight="1" x14ac:dyDescent="0.2">
      <c r="B108" s="377"/>
      <c r="C108" s="259"/>
      <c r="D108" s="195"/>
      <c r="E108" s="195"/>
      <c r="F108" s="195"/>
      <c r="G108" s="195"/>
      <c r="H108" s="195"/>
      <c r="I108" s="195"/>
      <c r="J108" s="195"/>
      <c r="K108" s="195"/>
      <c r="L108" s="195"/>
      <c r="M108" s="195"/>
      <c r="N108" s="195"/>
      <c r="O108" s="195"/>
      <c r="P108" s="298"/>
      <c r="Q108" s="18"/>
      <c r="R108" s="18"/>
      <c r="S108" s="17"/>
      <c r="T108" s="50"/>
      <c r="U108" s="1"/>
      <c r="V108" s="1"/>
      <c r="W108" s="1"/>
      <c r="X108" s="1"/>
      <c r="Y108" s="1"/>
      <c r="Z108" s="1"/>
      <c r="AA108" s="1"/>
      <c r="AB108" s="1"/>
      <c r="AC108" s="1"/>
      <c r="AD108" s="1"/>
      <c r="AE108" s="1"/>
      <c r="AF108" s="1"/>
    </row>
    <row r="109" spans="1:32" ht="27.75" customHeight="1" x14ac:dyDescent="0.2">
      <c r="B109" s="377" t="s">
        <v>194</v>
      </c>
      <c r="C109" s="256"/>
      <c r="D109" s="28"/>
      <c r="E109" s="28"/>
      <c r="F109" s="28"/>
      <c r="G109" s="28"/>
      <c r="H109" s="28"/>
      <c r="I109" s="28"/>
      <c r="J109" s="28"/>
      <c r="K109" s="135">
        <v>1</v>
      </c>
      <c r="L109" s="28"/>
      <c r="M109" s="28"/>
      <c r="N109" s="28"/>
      <c r="O109" s="28"/>
      <c r="P109" s="297" t="s">
        <v>30</v>
      </c>
      <c r="Q109" s="18"/>
      <c r="R109" s="18"/>
      <c r="S109" s="17"/>
      <c r="T109" s="50"/>
      <c r="U109" s="1"/>
      <c r="V109" s="1"/>
      <c r="W109" s="1"/>
      <c r="X109" s="1"/>
      <c r="Y109" s="1"/>
      <c r="Z109" s="1"/>
      <c r="AA109" s="1"/>
      <c r="AB109" s="1"/>
      <c r="AC109" s="1"/>
      <c r="AD109" s="1"/>
      <c r="AE109" s="1"/>
      <c r="AF109" s="1"/>
    </row>
    <row r="110" spans="1:32" ht="27.75" customHeight="1" x14ac:dyDescent="0.2">
      <c r="B110" s="377"/>
      <c r="C110" s="259"/>
      <c r="D110" s="195"/>
      <c r="E110" s="195"/>
      <c r="F110" s="195"/>
      <c r="G110" s="195"/>
      <c r="H110" s="195"/>
      <c r="I110" s="195"/>
      <c r="J110" s="195"/>
      <c r="K110" s="195"/>
      <c r="L110" s="195"/>
      <c r="M110" s="195"/>
      <c r="N110" s="195"/>
      <c r="O110" s="195"/>
      <c r="P110" s="298"/>
      <c r="Q110" s="18"/>
      <c r="R110" s="18"/>
      <c r="S110" s="17"/>
      <c r="T110" s="50"/>
      <c r="U110" s="1"/>
      <c r="V110" s="1"/>
      <c r="W110" s="1"/>
      <c r="X110" s="1"/>
      <c r="Y110" s="1"/>
      <c r="Z110" s="1"/>
      <c r="AA110" s="1"/>
      <c r="AB110" s="1"/>
      <c r="AC110" s="1"/>
      <c r="AD110" s="1"/>
      <c r="AE110" s="1"/>
      <c r="AF110" s="1"/>
    </row>
    <row r="111" spans="1:32" ht="27.75" customHeight="1" x14ac:dyDescent="0.2">
      <c r="B111" s="377" t="s">
        <v>195</v>
      </c>
      <c r="C111" s="256"/>
      <c r="D111" s="28"/>
      <c r="E111" s="28"/>
      <c r="F111" s="28"/>
      <c r="G111" s="135">
        <v>1</v>
      </c>
      <c r="H111" s="28"/>
      <c r="I111" s="28"/>
      <c r="J111" s="28"/>
      <c r="K111" s="28"/>
      <c r="L111" s="28"/>
      <c r="M111" s="28"/>
      <c r="N111" s="28"/>
      <c r="O111" s="28"/>
      <c r="P111" s="297" t="s">
        <v>30</v>
      </c>
      <c r="Q111" s="18"/>
      <c r="R111" s="18"/>
      <c r="S111" s="17"/>
      <c r="T111" s="50"/>
      <c r="U111" s="1"/>
      <c r="V111" s="1"/>
      <c r="W111" s="1"/>
      <c r="X111" s="1"/>
      <c r="Y111" s="1"/>
      <c r="Z111" s="1"/>
      <c r="AA111" s="1"/>
      <c r="AB111" s="1"/>
      <c r="AC111" s="1"/>
      <c r="AD111" s="1"/>
      <c r="AE111" s="1"/>
      <c r="AF111" s="1"/>
    </row>
    <row r="112" spans="1:32" ht="27.75" customHeight="1" x14ac:dyDescent="0.2">
      <c r="B112" s="377"/>
      <c r="C112" s="259"/>
      <c r="D112" s="195"/>
      <c r="E112" s="195"/>
      <c r="F112" s="195"/>
      <c r="G112" s="195"/>
      <c r="H112" s="195"/>
      <c r="I112" s="195"/>
      <c r="J112" s="195"/>
      <c r="K112" s="195"/>
      <c r="L112" s="195"/>
      <c r="M112" s="195"/>
      <c r="N112" s="195"/>
      <c r="O112" s="195"/>
      <c r="P112" s="298"/>
      <c r="Q112" s="18"/>
      <c r="R112" s="18"/>
      <c r="S112" s="17"/>
      <c r="T112" s="50"/>
      <c r="U112" s="1"/>
      <c r="V112" s="1"/>
      <c r="W112" s="1"/>
      <c r="X112" s="1"/>
      <c r="Y112" s="1"/>
      <c r="Z112" s="1"/>
      <c r="AA112" s="1"/>
      <c r="AB112" s="1"/>
      <c r="AC112" s="1"/>
      <c r="AD112" s="1"/>
      <c r="AE112" s="1"/>
      <c r="AF112" s="1"/>
    </row>
    <row r="113" spans="1:32" s="72" customFormat="1" ht="26.45" customHeight="1" x14ac:dyDescent="0.2">
      <c r="A113" s="68"/>
      <c r="B113" s="53" t="s">
        <v>62</v>
      </c>
      <c r="C113" s="3"/>
      <c r="D113" s="4">
        <f>+D105+D107+D109+D111</f>
        <v>0</v>
      </c>
      <c r="E113" s="4">
        <f t="shared" ref="E113:O113" si="15">+E105+E107+E109+E111</f>
        <v>0</v>
      </c>
      <c r="F113" s="4">
        <f t="shared" si="15"/>
        <v>0</v>
      </c>
      <c r="G113" s="4">
        <f t="shared" si="15"/>
        <v>2</v>
      </c>
      <c r="H113" s="4">
        <f t="shared" si="15"/>
        <v>0</v>
      </c>
      <c r="I113" s="4">
        <f t="shared" si="15"/>
        <v>0</v>
      </c>
      <c r="J113" s="4">
        <f t="shared" si="15"/>
        <v>1</v>
      </c>
      <c r="K113" s="4">
        <f t="shared" si="15"/>
        <v>1</v>
      </c>
      <c r="L113" s="4">
        <f t="shared" si="15"/>
        <v>0</v>
      </c>
      <c r="M113" s="4">
        <f t="shared" si="15"/>
        <v>0</v>
      </c>
      <c r="N113" s="4">
        <f t="shared" si="15"/>
        <v>0</v>
      </c>
      <c r="O113" s="4">
        <f t="shared" si="15"/>
        <v>0</v>
      </c>
      <c r="P113" s="20"/>
      <c r="Q113" s="6"/>
      <c r="R113" s="6"/>
      <c r="S113" s="6"/>
      <c r="T113" s="54"/>
      <c r="U113" s="2"/>
      <c r="V113" s="2"/>
      <c r="W113" s="2"/>
      <c r="X113" s="2"/>
      <c r="Y113" s="2"/>
      <c r="Z113" s="2"/>
      <c r="AA113" s="2"/>
      <c r="AB113" s="2"/>
      <c r="AC113" s="2"/>
      <c r="AD113" s="2"/>
      <c r="AE113" s="2"/>
      <c r="AF113" s="2"/>
    </row>
    <row r="114" spans="1:32" s="72" customFormat="1" ht="30" customHeight="1" x14ac:dyDescent="0.2">
      <c r="A114" s="68"/>
      <c r="B114" s="53" t="s">
        <v>63</v>
      </c>
      <c r="C114" s="3"/>
      <c r="D114" s="4">
        <f>+D106+D108+D110+D112</f>
        <v>0</v>
      </c>
      <c r="E114" s="4">
        <f t="shared" ref="E114:O114" si="16">+E106+E108+E110+E112</f>
        <v>0</v>
      </c>
      <c r="F114" s="4">
        <f t="shared" si="16"/>
        <v>0</v>
      </c>
      <c r="G114" s="4">
        <f t="shared" si="16"/>
        <v>0</v>
      </c>
      <c r="H114" s="4">
        <f t="shared" si="16"/>
        <v>0</v>
      </c>
      <c r="I114" s="4">
        <f t="shared" si="16"/>
        <v>0</v>
      </c>
      <c r="J114" s="4">
        <f t="shared" si="16"/>
        <v>0</v>
      </c>
      <c r="K114" s="4">
        <f t="shared" si="16"/>
        <v>0</v>
      </c>
      <c r="L114" s="4">
        <f t="shared" si="16"/>
        <v>0</v>
      </c>
      <c r="M114" s="4">
        <f t="shared" si="16"/>
        <v>0</v>
      </c>
      <c r="N114" s="4">
        <f t="shared" si="16"/>
        <v>0</v>
      </c>
      <c r="O114" s="4">
        <f t="shared" si="16"/>
        <v>0</v>
      </c>
      <c r="P114" s="15"/>
      <c r="Q114" s="6"/>
      <c r="R114" s="6"/>
      <c r="S114" s="6"/>
      <c r="T114" s="54"/>
      <c r="U114" s="2"/>
      <c r="V114" s="2"/>
      <c r="W114" s="2"/>
      <c r="X114" s="2"/>
      <c r="Y114" s="2"/>
      <c r="Z114" s="2"/>
      <c r="AA114" s="2"/>
      <c r="AB114" s="2"/>
      <c r="AC114" s="2"/>
      <c r="AD114" s="2"/>
      <c r="AE114" s="2"/>
      <c r="AF114" s="2"/>
    </row>
    <row r="115" spans="1:32" ht="27.75" customHeight="1" x14ac:dyDescent="0.2">
      <c r="B115" s="103" t="s">
        <v>76</v>
      </c>
      <c r="C115" s="104"/>
      <c r="D115" s="104"/>
      <c r="E115" s="104"/>
      <c r="F115" s="104"/>
      <c r="G115" s="104"/>
      <c r="H115" s="104"/>
      <c r="I115" s="104"/>
      <c r="J115" s="104"/>
      <c r="K115" s="104"/>
      <c r="L115" s="104"/>
      <c r="M115" s="104"/>
      <c r="N115" s="104"/>
      <c r="O115" s="104"/>
      <c r="P115" s="104"/>
      <c r="Q115" s="104"/>
      <c r="R115" s="104"/>
      <c r="S115" s="104"/>
      <c r="T115" s="105"/>
      <c r="U115" s="1"/>
      <c r="V115" s="1"/>
      <c r="W115" s="1"/>
      <c r="X115" s="1"/>
      <c r="Y115" s="1"/>
      <c r="Z115" s="1"/>
      <c r="AA115" s="1"/>
      <c r="AB115" s="1"/>
      <c r="AC115" s="1"/>
      <c r="AD115" s="1"/>
      <c r="AE115" s="1"/>
      <c r="AF115" s="1"/>
    </row>
    <row r="116" spans="1:32" ht="30" customHeight="1" x14ac:dyDescent="0.2">
      <c r="B116" s="294" t="s">
        <v>77</v>
      </c>
      <c r="C116" s="373" t="s">
        <v>78</v>
      </c>
      <c r="D116" s="28"/>
      <c r="E116" s="28"/>
      <c r="F116" s="28"/>
      <c r="G116" s="135">
        <v>1</v>
      </c>
      <c r="H116" s="28"/>
      <c r="I116" s="28"/>
      <c r="J116" s="28"/>
      <c r="K116" s="28"/>
      <c r="L116" s="28"/>
      <c r="M116" s="28"/>
      <c r="N116" s="28"/>
      <c r="O116" s="28"/>
      <c r="P116" s="274" t="s">
        <v>30</v>
      </c>
      <c r="Q116" s="247"/>
      <c r="R116" s="247"/>
      <c r="S116" s="236"/>
      <c r="T116" s="237"/>
    </row>
    <row r="117" spans="1:32" ht="83.1" customHeight="1" x14ac:dyDescent="0.2">
      <c r="B117" s="294"/>
      <c r="C117" s="373"/>
      <c r="D117" s="195"/>
      <c r="E117" s="195"/>
      <c r="F117" s="195"/>
      <c r="G117" s="195"/>
      <c r="H117" s="195"/>
      <c r="I117" s="195"/>
      <c r="J117" s="195"/>
      <c r="K117" s="195"/>
      <c r="L117" s="195"/>
      <c r="M117" s="195"/>
      <c r="N117" s="195"/>
      <c r="O117" s="195"/>
      <c r="P117" s="274"/>
      <c r="Q117" s="247"/>
      <c r="R117" s="247"/>
      <c r="S117" s="236"/>
      <c r="T117" s="237"/>
    </row>
    <row r="118" spans="1:32" ht="66.599999999999994" customHeight="1" x14ac:dyDescent="0.2">
      <c r="B118" s="260" t="s">
        <v>79</v>
      </c>
      <c r="C118" s="374" t="s">
        <v>80</v>
      </c>
      <c r="D118" s="28"/>
      <c r="E118" s="28"/>
      <c r="F118" s="28"/>
      <c r="G118" s="28"/>
      <c r="H118" s="28"/>
      <c r="I118" s="28"/>
      <c r="J118" s="28"/>
      <c r="K118" s="28"/>
      <c r="L118" s="28"/>
      <c r="M118" s="28"/>
      <c r="N118" s="28"/>
      <c r="O118" s="135">
        <v>1</v>
      </c>
      <c r="P118" s="25">
        <v>162</v>
      </c>
      <c r="Q118" s="18"/>
      <c r="R118" s="18"/>
      <c r="S118" s="17"/>
      <c r="T118" s="50"/>
    </row>
    <row r="119" spans="1:32" ht="30" customHeight="1" x14ac:dyDescent="0.2">
      <c r="B119" s="261"/>
      <c r="C119" s="375"/>
      <c r="D119" s="195"/>
      <c r="E119" s="195"/>
      <c r="F119" s="195"/>
      <c r="G119" s="195"/>
      <c r="H119" s="195"/>
      <c r="I119" s="195"/>
      <c r="J119" s="195"/>
      <c r="K119" s="195"/>
      <c r="L119" s="195"/>
      <c r="M119" s="195"/>
      <c r="N119" s="195"/>
      <c r="O119" s="195"/>
      <c r="P119" s="25"/>
      <c r="Q119" s="18"/>
      <c r="R119" s="18"/>
      <c r="S119" s="17"/>
      <c r="T119" s="50"/>
    </row>
    <row r="120" spans="1:32" ht="30" customHeight="1" x14ac:dyDescent="0.2">
      <c r="B120" s="92" t="s">
        <v>199</v>
      </c>
      <c r="C120" s="376"/>
      <c r="D120" s="28"/>
      <c r="E120" s="28"/>
      <c r="F120" s="135">
        <v>1</v>
      </c>
      <c r="G120" s="28"/>
      <c r="H120" s="28"/>
      <c r="I120" s="28"/>
      <c r="J120" s="28"/>
      <c r="K120" s="28"/>
      <c r="L120" s="28"/>
      <c r="M120" s="28"/>
      <c r="N120" s="28"/>
      <c r="O120" s="135">
        <v>1</v>
      </c>
      <c r="P120" s="91">
        <v>20</v>
      </c>
      <c r="Q120" s="18"/>
      <c r="R120" s="18"/>
      <c r="S120" s="17"/>
      <c r="T120" s="50"/>
    </row>
    <row r="121" spans="1:32" ht="30" customHeight="1" x14ac:dyDescent="0.2">
      <c r="A121" s="93"/>
      <c r="B121" s="92"/>
      <c r="C121" s="205"/>
      <c r="D121" s="195"/>
      <c r="E121" s="195"/>
      <c r="F121" s="195"/>
      <c r="G121" s="195"/>
      <c r="H121" s="195"/>
      <c r="I121" s="195"/>
      <c r="J121" s="195"/>
      <c r="K121" s="195"/>
      <c r="L121" s="195"/>
      <c r="M121" s="195"/>
      <c r="N121" s="195"/>
      <c r="O121" s="195"/>
      <c r="P121" s="91"/>
      <c r="Q121" s="18"/>
      <c r="R121" s="18"/>
      <c r="S121" s="17"/>
      <c r="T121" s="50"/>
    </row>
    <row r="122" spans="1:32" s="72" customFormat="1" ht="26.45" customHeight="1" x14ac:dyDescent="0.2">
      <c r="A122" s="68"/>
      <c r="B122" s="53" t="s">
        <v>62</v>
      </c>
      <c r="C122" s="3"/>
      <c r="D122" s="4">
        <f>+D116+D118+D120</f>
        <v>0</v>
      </c>
      <c r="E122" s="4">
        <f t="shared" ref="E122:O122" si="17">+E116+E118+E120</f>
        <v>0</v>
      </c>
      <c r="F122" s="4">
        <f t="shared" si="17"/>
        <v>1</v>
      </c>
      <c r="G122" s="4">
        <f t="shared" si="17"/>
        <v>1</v>
      </c>
      <c r="H122" s="4">
        <f t="shared" si="17"/>
        <v>0</v>
      </c>
      <c r="I122" s="4">
        <f t="shared" si="17"/>
        <v>0</v>
      </c>
      <c r="J122" s="4">
        <f t="shared" si="17"/>
        <v>0</v>
      </c>
      <c r="K122" s="4">
        <f t="shared" si="17"/>
        <v>0</v>
      </c>
      <c r="L122" s="4">
        <f t="shared" si="17"/>
        <v>0</v>
      </c>
      <c r="M122" s="4">
        <f t="shared" si="17"/>
        <v>0</v>
      </c>
      <c r="N122" s="4">
        <f t="shared" si="17"/>
        <v>0</v>
      </c>
      <c r="O122" s="4">
        <f t="shared" si="17"/>
        <v>2</v>
      </c>
      <c r="P122" s="20"/>
      <c r="Q122" s="6"/>
      <c r="R122" s="6"/>
      <c r="S122" s="6"/>
      <c r="T122" s="54"/>
      <c r="U122" s="2"/>
      <c r="V122" s="2"/>
      <c r="W122" s="2"/>
      <c r="X122" s="2"/>
      <c r="Y122" s="2"/>
      <c r="Z122" s="2"/>
      <c r="AA122" s="2"/>
      <c r="AB122" s="2"/>
      <c r="AC122" s="2"/>
      <c r="AD122" s="2"/>
      <c r="AE122" s="2"/>
      <c r="AF122" s="2"/>
    </row>
    <row r="123" spans="1:32" s="72" customFormat="1" ht="30" customHeight="1" x14ac:dyDescent="0.2">
      <c r="A123" s="68"/>
      <c r="B123" s="53" t="s">
        <v>63</v>
      </c>
      <c r="C123" s="3"/>
      <c r="D123" s="4">
        <f>+D117+D119+D121</f>
        <v>0</v>
      </c>
      <c r="E123" s="4">
        <f t="shared" ref="E123:O123" si="18">+E117+E119+E121</f>
        <v>0</v>
      </c>
      <c r="F123" s="4">
        <f t="shared" si="18"/>
        <v>0</v>
      </c>
      <c r="G123" s="4">
        <f t="shared" si="18"/>
        <v>0</v>
      </c>
      <c r="H123" s="4">
        <f t="shared" si="18"/>
        <v>0</v>
      </c>
      <c r="I123" s="4">
        <f t="shared" si="18"/>
        <v>0</v>
      </c>
      <c r="J123" s="4">
        <f t="shared" si="18"/>
        <v>0</v>
      </c>
      <c r="K123" s="4">
        <f t="shared" si="18"/>
        <v>0</v>
      </c>
      <c r="L123" s="4">
        <f t="shared" si="18"/>
        <v>0</v>
      </c>
      <c r="M123" s="4">
        <f t="shared" si="18"/>
        <v>0</v>
      </c>
      <c r="N123" s="4">
        <f t="shared" si="18"/>
        <v>0</v>
      </c>
      <c r="O123" s="4">
        <f t="shared" si="18"/>
        <v>0</v>
      </c>
      <c r="P123" s="15"/>
      <c r="Q123" s="6"/>
      <c r="R123" s="6"/>
      <c r="S123" s="6"/>
      <c r="T123" s="54"/>
      <c r="U123" s="2"/>
      <c r="V123" s="2"/>
      <c r="W123" s="2"/>
      <c r="X123" s="2"/>
      <c r="Y123" s="2"/>
      <c r="Z123" s="2"/>
      <c r="AA123" s="2"/>
      <c r="AB123" s="2"/>
      <c r="AC123" s="2"/>
      <c r="AD123" s="2"/>
      <c r="AE123" s="2"/>
      <c r="AF123" s="2"/>
    </row>
    <row r="124" spans="1:32" ht="48" customHeight="1" x14ac:dyDescent="0.2">
      <c r="B124" s="103" t="s">
        <v>81</v>
      </c>
      <c r="C124" s="104"/>
      <c r="D124" s="104"/>
      <c r="E124" s="104"/>
      <c r="F124" s="104"/>
      <c r="G124" s="104"/>
      <c r="H124" s="104"/>
      <c r="I124" s="104"/>
      <c r="J124" s="104"/>
      <c r="K124" s="104"/>
      <c r="L124" s="104"/>
      <c r="M124" s="104"/>
      <c r="N124" s="104"/>
      <c r="O124" s="104"/>
      <c r="P124" s="104"/>
      <c r="Q124" s="104"/>
      <c r="R124" s="104"/>
      <c r="S124" s="104"/>
      <c r="T124" s="105"/>
      <c r="U124" s="1"/>
      <c r="V124" s="1"/>
      <c r="W124" s="1"/>
      <c r="X124" s="1"/>
      <c r="Y124" s="1"/>
      <c r="Z124" s="1"/>
      <c r="AA124" s="1"/>
      <c r="AB124" s="1"/>
      <c r="AC124" s="1"/>
      <c r="AD124" s="1"/>
      <c r="AE124" s="1"/>
      <c r="AF124" s="1"/>
    </row>
    <row r="125" spans="1:32" ht="30" customHeight="1" x14ac:dyDescent="0.2">
      <c r="B125" s="260" t="s">
        <v>118</v>
      </c>
      <c r="C125" s="320" t="s">
        <v>83</v>
      </c>
      <c r="D125" s="28"/>
      <c r="E125" s="28"/>
      <c r="F125" s="28"/>
      <c r="G125" s="28"/>
      <c r="H125" s="28"/>
      <c r="I125" s="28"/>
      <c r="J125" s="28"/>
      <c r="K125" s="135">
        <v>1</v>
      </c>
      <c r="L125" s="28"/>
      <c r="M125" s="28"/>
      <c r="N125" s="28"/>
      <c r="O125" s="28"/>
      <c r="P125" s="274">
        <v>40</v>
      </c>
      <c r="Q125" s="18"/>
      <c r="R125" s="18"/>
      <c r="S125" s="17"/>
      <c r="T125" s="50"/>
    </row>
    <row r="126" spans="1:32" ht="30" customHeight="1" x14ac:dyDescent="0.2">
      <c r="B126" s="292"/>
      <c r="C126" s="321"/>
      <c r="D126" s="195"/>
      <c r="E126" s="195"/>
      <c r="F126" s="195"/>
      <c r="G126" s="195"/>
      <c r="H126" s="195"/>
      <c r="I126" s="195"/>
      <c r="J126" s="195"/>
      <c r="K126" s="195"/>
      <c r="L126" s="195"/>
      <c r="M126" s="195"/>
      <c r="N126" s="195"/>
      <c r="O126" s="195"/>
      <c r="P126" s="274"/>
      <c r="Q126" s="18"/>
      <c r="R126" s="18"/>
      <c r="S126" s="17"/>
      <c r="T126" s="50"/>
    </row>
    <row r="127" spans="1:32" s="72" customFormat="1" ht="30" customHeight="1" x14ac:dyDescent="0.2">
      <c r="A127" s="68"/>
      <c r="B127" s="53" t="s">
        <v>62</v>
      </c>
      <c r="C127" s="3"/>
      <c r="D127" s="4">
        <f>+D125</f>
        <v>0</v>
      </c>
      <c r="E127" s="4">
        <f t="shared" ref="E127:O127" si="19">+E125</f>
        <v>0</v>
      </c>
      <c r="F127" s="4">
        <f t="shared" si="19"/>
        <v>0</v>
      </c>
      <c r="G127" s="4">
        <f t="shared" si="19"/>
        <v>0</v>
      </c>
      <c r="H127" s="4">
        <f t="shared" si="19"/>
        <v>0</v>
      </c>
      <c r="I127" s="4">
        <f t="shared" si="19"/>
        <v>0</v>
      </c>
      <c r="J127" s="4">
        <f t="shared" si="19"/>
        <v>0</v>
      </c>
      <c r="K127" s="4">
        <f t="shared" si="19"/>
        <v>1</v>
      </c>
      <c r="L127" s="4">
        <f t="shared" si="19"/>
        <v>0</v>
      </c>
      <c r="M127" s="4">
        <f t="shared" si="19"/>
        <v>0</v>
      </c>
      <c r="N127" s="4">
        <f t="shared" si="19"/>
        <v>0</v>
      </c>
      <c r="O127" s="4">
        <f t="shared" si="19"/>
        <v>0</v>
      </c>
      <c r="P127" s="15"/>
      <c r="Q127" s="6"/>
      <c r="R127" s="6"/>
      <c r="S127" s="6"/>
      <c r="T127" s="54"/>
      <c r="U127" s="2"/>
      <c r="V127" s="2"/>
      <c r="W127" s="2"/>
      <c r="X127" s="2"/>
      <c r="Y127" s="2"/>
      <c r="Z127" s="2"/>
      <c r="AA127" s="2"/>
      <c r="AB127" s="2"/>
      <c r="AC127" s="2"/>
      <c r="AD127" s="2"/>
      <c r="AE127" s="2"/>
      <c r="AF127" s="2"/>
    </row>
    <row r="128" spans="1:32" s="72" customFormat="1" ht="30" customHeight="1" x14ac:dyDescent="0.2">
      <c r="A128" s="68"/>
      <c r="B128" s="53" t="s">
        <v>63</v>
      </c>
      <c r="C128" s="3"/>
      <c r="D128" s="4">
        <f>+D126</f>
        <v>0</v>
      </c>
      <c r="E128" s="4">
        <f t="shared" ref="E128:O128" si="20">+E126</f>
        <v>0</v>
      </c>
      <c r="F128" s="4">
        <f t="shared" si="20"/>
        <v>0</v>
      </c>
      <c r="G128" s="4">
        <f t="shared" si="20"/>
        <v>0</v>
      </c>
      <c r="H128" s="4">
        <f t="shared" si="20"/>
        <v>0</v>
      </c>
      <c r="I128" s="4">
        <f t="shared" si="20"/>
        <v>0</v>
      </c>
      <c r="J128" s="4">
        <f t="shared" si="20"/>
        <v>0</v>
      </c>
      <c r="K128" s="4">
        <f t="shared" si="20"/>
        <v>0</v>
      </c>
      <c r="L128" s="4">
        <f t="shared" si="20"/>
        <v>0</v>
      </c>
      <c r="M128" s="4">
        <f t="shared" si="20"/>
        <v>0</v>
      </c>
      <c r="N128" s="4">
        <f t="shared" si="20"/>
        <v>0</v>
      </c>
      <c r="O128" s="4">
        <f t="shared" si="20"/>
        <v>0</v>
      </c>
      <c r="P128" s="15"/>
      <c r="Q128" s="6"/>
      <c r="R128" s="6"/>
      <c r="S128" s="6"/>
      <c r="T128" s="54"/>
      <c r="U128" s="2"/>
      <c r="V128" s="2"/>
      <c r="W128" s="2"/>
      <c r="X128" s="2"/>
      <c r="Y128" s="2"/>
      <c r="Z128" s="2"/>
      <c r="AA128" s="2"/>
      <c r="AB128" s="2"/>
      <c r="AC128" s="2"/>
      <c r="AD128" s="2"/>
      <c r="AE128" s="2"/>
      <c r="AF128" s="2"/>
    </row>
    <row r="129" spans="1:32" ht="27.75" customHeight="1" x14ac:dyDescent="0.2">
      <c r="B129" s="103" t="s">
        <v>85</v>
      </c>
      <c r="C129" s="104"/>
      <c r="D129" s="104"/>
      <c r="E129" s="104"/>
      <c r="F129" s="104"/>
      <c r="G129" s="104"/>
      <c r="H129" s="104"/>
      <c r="I129" s="104"/>
      <c r="J129" s="104"/>
      <c r="K129" s="104"/>
      <c r="L129" s="104"/>
      <c r="M129" s="104"/>
      <c r="N129" s="104"/>
      <c r="O129" s="104"/>
      <c r="P129" s="104"/>
      <c r="Q129" s="104"/>
      <c r="R129" s="104"/>
      <c r="S129" s="104"/>
      <c r="T129" s="105"/>
      <c r="U129" s="1"/>
      <c r="V129" s="1"/>
      <c r="W129" s="1"/>
      <c r="X129" s="1"/>
      <c r="Y129" s="1"/>
      <c r="Z129" s="1"/>
      <c r="AA129" s="1"/>
      <c r="AB129" s="1"/>
      <c r="AC129" s="1"/>
      <c r="AD129" s="1"/>
      <c r="AE129" s="1"/>
      <c r="AF129" s="1"/>
    </row>
    <row r="130" spans="1:32" ht="30" customHeight="1" x14ac:dyDescent="0.2">
      <c r="A130" s="68" t="s">
        <v>25</v>
      </c>
      <c r="B130" s="265" t="s">
        <v>202</v>
      </c>
      <c r="C130" s="21"/>
      <c r="D130" s="28"/>
      <c r="E130" s="28"/>
      <c r="F130" s="28"/>
      <c r="G130" s="28"/>
      <c r="H130" s="28"/>
      <c r="I130" s="28"/>
      <c r="J130" s="28"/>
      <c r="K130" s="28"/>
      <c r="L130" s="28"/>
      <c r="M130" s="135">
        <v>1</v>
      </c>
      <c r="N130" s="28"/>
      <c r="O130" s="28"/>
      <c r="P130" s="274">
        <v>162</v>
      </c>
      <c r="Q130" s="234"/>
      <c r="R130" s="234"/>
      <c r="S130" s="234"/>
      <c r="T130" s="237"/>
    </row>
    <row r="131" spans="1:32" ht="30" customHeight="1" x14ac:dyDescent="0.2">
      <c r="B131" s="266"/>
      <c r="C131" s="22"/>
      <c r="D131" s="195"/>
      <c r="E131" s="195"/>
      <c r="F131" s="195"/>
      <c r="G131" s="195"/>
      <c r="H131" s="195"/>
      <c r="I131" s="195"/>
      <c r="J131" s="195"/>
      <c r="K131" s="195"/>
      <c r="L131" s="195"/>
      <c r="M131" s="195"/>
      <c r="N131" s="195"/>
      <c r="O131" s="195"/>
      <c r="P131" s="274"/>
      <c r="Q131" s="258"/>
      <c r="R131" s="235"/>
      <c r="S131" s="235"/>
      <c r="T131" s="237"/>
    </row>
    <row r="132" spans="1:32" ht="30" customHeight="1" x14ac:dyDescent="0.2">
      <c r="B132" s="265" t="s">
        <v>176</v>
      </c>
      <c r="C132" s="21"/>
      <c r="D132" s="28"/>
      <c r="E132" s="135">
        <v>1</v>
      </c>
      <c r="F132" s="135">
        <v>1</v>
      </c>
      <c r="G132" s="135">
        <v>1</v>
      </c>
      <c r="H132" s="135">
        <v>1</v>
      </c>
      <c r="I132" s="135">
        <v>1</v>
      </c>
      <c r="J132" s="135">
        <v>1</v>
      </c>
      <c r="K132" s="135">
        <v>1</v>
      </c>
      <c r="L132" s="135">
        <v>1</v>
      </c>
      <c r="M132" s="135">
        <v>1</v>
      </c>
      <c r="N132" s="135">
        <v>1</v>
      </c>
      <c r="O132" s="135">
        <v>1</v>
      </c>
      <c r="P132" s="269" t="s">
        <v>318</v>
      </c>
      <c r="Q132" s="286"/>
      <c r="R132" s="284"/>
      <c r="S132" s="234"/>
      <c r="T132" s="238"/>
    </row>
    <row r="133" spans="1:32" ht="30" customHeight="1" x14ac:dyDescent="0.2">
      <c r="B133" s="266"/>
      <c r="C133" s="22"/>
      <c r="D133" s="195"/>
      <c r="E133" s="195"/>
      <c r="F133" s="195"/>
      <c r="G133" s="195"/>
      <c r="H133" s="195"/>
      <c r="I133" s="195"/>
      <c r="J133" s="195"/>
      <c r="K133" s="195"/>
      <c r="L133" s="195"/>
      <c r="M133" s="195"/>
      <c r="N133" s="195"/>
      <c r="O133" s="195"/>
      <c r="P133" s="270"/>
      <c r="Q133" s="291"/>
      <c r="R133" s="285"/>
      <c r="S133" s="235"/>
      <c r="T133" s="239"/>
    </row>
    <row r="134" spans="1:32" ht="30" customHeight="1" x14ac:dyDescent="0.2">
      <c r="B134" s="265" t="s">
        <v>306</v>
      </c>
      <c r="C134" s="21"/>
      <c r="D134" s="28"/>
      <c r="E134" s="28"/>
      <c r="F134" s="28"/>
      <c r="G134" s="28"/>
      <c r="H134" s="28"/>
      <c r="I134" s="28"/>
      <c r="J134" s="28"/>
      <c r="K134" s="28"/>
      <c r="L134" s="28"/>
      <c r="M134" s="28"/>
      <c r="N134" s="135">
        <v>1</v>
      </c>
      <c r="O134" s="28"/>
      <c r="P134" s="269">
        <v>162</v>
      </c>
      <c r="Q134" s="286"/>
      <c r="R134" s="284"/>
      <c r="S134" s="234"/>
      <c r="T134" s="238"/>
    </row>
    <row r="135" spans="1:32" ht="30" customHeight="1" x14ac:dyDescent="0.2">
      <c r="B135" s="266"/>
      <c r="C135" s="22"/>
      <c r="D135" s="195"/>
      <c r="E135" s="195"/>
      <c r="F135" s="195"/>
      <c r="G135" s="195"/>
      <c r="H135" s="195"/>
      <c r="I135" s="195"/>
      <c r="J135" s="195"/>
      <c r="K135" s="195"/>
      <c r="L135" s="195"/>
      <c r="M135" s="195"/>
      <c r="N135" s="195"/>
      <c r="O135" s="195"/>
      <c r="P135" s="270"/>
      <c r="Q135" s="287"/>
      <c r="R135" s="285"/>
      <c r="S135" s="235"/>
      <c r="T135" s="239"/>
    </row>
    <row r="136" spans="1:32" s="72" customFormat="1" ht="30" customHeight="1" x14ac:dyDescent="0.2">
      <c r="A136" s="68"/>
      <c r="B136" s="53" t="s">
        <v>62</v>
      </c>
      <c r="C136" s="3"/>
      <c r="D136" s="4">
        <f>+D130+D132</f>
        <v>0</v>
      </c>
      <c r="E136" s="4">
        <f t="shared" ref="E136:O136" si="21">+E130+E132</f>
        <v>1</v>
      </c>
      <c r="F136" s="4">
        <f t="shared" si="21"/>
        <v>1</v>
      </c>
      <c r="G136" s="4">
        <f t="shared" si="21"/>
        <v>1</v>
      </c>
      <c r="H136" s="4">
        <f t="shared" si="21"/>
        <v>1</v>
      </c>
      <c r="I136" s="4">
        <f t="shared" si="21"/>
        <v>1</v>
      </c>
      <c r="J136" s="4">
        <f t="shared" si="21"/>
        <v>1</v>
      </c>
      <c r="K136" s="4">
        <f t="shared" si="21"/>
        <v>1</v>
      </c>
      <c r="L136" s="4">
        <f t="shared" si="21"/>
        <v>1</v>
      </c>
      <c r="M136" s="4">
        <f t="shared" si="21"/>
        <v>2</v>
      </c>
      <c r="N136" s="4">
        <f t="shared" si="21"/>
        <v>1</v>
      </c>
      <c r="O136" s="4">
        <f t="shared" si="21"/>
        <v>1</v>
      </c>
      <c r="P136" s="4"/>
      <c r="Q136" s="5"/>
      <c r="R136" s="7"/>
      <c r="S136" s="5"/>
      <c r="T136" s="56"/>
      <c r="U136" s="2"/>
      <c r="V136" s="2"/>
      <c r="W136" s="2"/>
      <c r="X136" s="2"/>
      <c r="Y136" s="2"/>
      <c r="Z136" s="2"/>
      <c r="AA136" s="2"/>
      <c r="AB136" s="2"/>
      <c r="AC136" s="2"/>
      <c r="AD136" s="2"/>
      <c r="AE136" s="2"/>
      <c r="AF136" s="2"/>
    </row>
    <row r="137" spans="1:32" s="72" customFormat="1" ht="30" customHeight="1" x14ac:dyDescent="0.2">
      <c r="A137" s="68"/>
      <c r="B137" s="53" t="s">
        <v>63</v>
      </c>
      <c r="C137" s="3"/>
      <c r="D137" s="4">
        <f>+D131+D133+D135</f>
        <v>0</v>
      </c>
      <c r="E137" s="4">
        <f t="shared" ref="E137:O137" si="22">+E131+E133+E135</f>
        <v>0</v>
      </c>
      <c r="F137" s="4">
        <f t="shared" si="22"/>
        <v>0</v>
      </c>
      <c r="G137" s="4">
        <f t="shared" si="22"/>
        <v>0</v>
      </c>
      <c r="H137" s="4">
        <f t="shared" si="22"/>
        <v>0</v>
      </c>
      <c r="I137" s="4">
        <f t="shared" si="22"/>
        <v>0</v>
      </c>
      <c r="J137" s="4">
        <f t="shared" si="22"/>
        <v>0</v>
      </c>
      <c r="K137" s="4">
        <f t="shared" si="22"/>
        <v>0</v>
      </c>
      <c r="L137" s="4">
        <f t="shared" si="22"/>
        <v>0</v>
      </c>
      <c r="M137" s="4">
        <f t="shared" si="22"/>
        <v>0</v>
      </c>
      <c r="N137" s="4">
        <f t="shared" si="22"/>
        <v>0</v>
      </c>
      <c r="O137" s="4">
        <f t="shared" si="22"/>
        <v>0</v>
      </c>
      <c r="P137" s="4"/>
      <c r="Q137" s="4"/>
      <c r="R137" s="4"/>
      <c r="S137" s="4"/>
      <c r="T137" s="57"/>
      <c r="U137" s="2"/>
      <c r="V137" s="2"/>
      <c r="W137" s="2"/>
      <c r="X137" s="2"/>
      <c r="Y137" s="2"/>
      <c r="Z137" s="2"/>
      <c r="AA137" s="2"/>
      <c r="AB137" s="2"/>
      <c r="AC137" s="2"/>
      <c r="AD137" s="2"/>
      <c r="AE137" s="2"/>
      <c r="AF137" s="2"/>
    </row>
    <row r="138" spans="1:32" ht="27.75" customHeight="1" x14ac:dyDescent="0.2">
      <c r="B138" s="103" t="s">
        <v>101</v>
      </c>
      <c r="C138" s="104"/>
      <c r="D138" s="104"/>
      <c r="E138" s="104"/>
      <c r="F138" s="104"/>
      <c r="G138" s="104"/>
      <c r="H138" s="104"/>
      <c r="I138" s="104"/>
      <c r="J138" s="104"/>
      <c r="K138" s="104"/>
      <c r="L138" s="104"/>
      <c r="M138" s="104"/>
      <c r="N138" s="104"/>
      <c r="O138" s="104"/>
      <c r="P138" s="104"/>
      <c r="Q138" s="104"/>
      <c r="R138" s="104"/>
      <c r="S138" s="104"/>
      <c r="T138" s="105"/>
      <c r="U138" s="1"/>
      <c r="V138" s="1"/>
      <c r="W138" s="1"/>
      <c r="X138" s="1"/>
      <c r="Y138" s="1"/>
      <c r="Z138" s="1"/>
      <c r="AA138" s="1"/>
      <c r="AB138" s="1"/>
      <c r="AC138" s="1"/>
      <c r="AD138" s="1"/>
      <c r="AE138" s="1"/>
      <c r="AF138" s="1"/>
    </row>
    <row r="139" spans="1:32" ht="30" customHeight="1" x14ac:dyDescent="0.2">
      <c r="A139" s="68" t="s">
        <v>25</v>
      </c>
      <c r="B139" s="267" t="s">
        <v>102</v>
      </c>
      <c r="C139" s="23"/>
      <c r="D139" s="28"/>
      <c r="E139" s="28"/>
      <c r="F139" s="28"/>
      <c r="G139" s="28"/>
      <c r="H139" s="28"/>
      <c r="I139" s="28"/>
      <c r="J139" s="28"/>
      <c r="K139" s="135">
        <v>1</v>
      </c>
      <c r="L139" s="28"/>
      <c r="M139" s="28"/>
      <c r="N139" s="28"/>
      <c r="O139" s="28"/>
      <c r="P139" s="263"/>
      <c r="Q139" s="246"/>
      <c r="R139" s="236"/>
      <c r="S139" s="242"/>
      <c r="T139" s="238"/>
      <c r="U139" s="1"/>
      <c r="V139" s="1"/>
      <c r="W139" s="1"/>
      <c r="X139" s="1"/>
      <c r="Y139" s="1"/>
      <c r="Z139" s="1"/>
      <c r="AA139" s="1"/>
      <c r="AB139" s="1"/>
      <c r="AC139" s="1"/>
      <c r="AD139" s="1"/>
      <c r="AE139" s="1"/>
      <c r="AF139" s="1"/>
    </row>
    <row r="140" spans="1:32" ht="30" customHeight="1" x14ac:dyDescent="0.2">
      <c r="B140" s="268"/>
      <c r="C140" s="24"/>
      <c r="D140" s="195"/>
      <c r="E140" s="195"/>
      <c r="F140" s="195"/>
      <c r="G140" s="195"/>
      <c r="H140" s="195"/>
      <c r="I140" s="195"/>
      <c r="J140" s="195"/>
      <c r="K140" s="195"/>
      <c r="L140" s="195"/>
      <c r="M140" s="195"/>
      <c r="N140" s="195"/>
      <c r="O140" s="195"/>
      <c r="P140" s="264"/>
      <c r="Q140" s="246"/>
      <c r="R140" s="236"/>
      <c r="S140" s="243"/>
      <c r="T140" s="239"/>
      <c r="U140" s="1"/>
      <c r="V140" s="1"/>
      <c r="W140" s="1"/>
      <c r="X140" s="1"/>
      <c r="Y140" s="1"/>
      <c r="Z140" s="1"/>
      <c r="AA140" s="1"/>
      <c r="AB140" s="1"/>
      <c r="AC140" s="1"/>
      <c r="AD140" s="1"/>
      <c r="AE140" s="1"/>
      <c r="AF140" s="1"/>
    </row>
    <row r="141" spans="1:32" ht="30" customHeight="1" x14ac:dyDescent="0.2">
      <c r="B141" s="267" t="s">
        <v>319</v>
      </c>
      <c r="C141" s="23"/>
      <c r="D141" s="28"/>
      <c r="E141" s="28"/>
      <c r="F141" s="28"/>
      <c r="G141" s="28"/>
      <c r="H141" s="28"/>
      <c r="I141" s="28"/>
      <c r="J141" s="28"/>
      <c r="K141" s="135">
        <v>1</v>
      </c>
      <c r="L141" s="28"/>
      <c r="M141" s="28"/>
      <c r="N141" s="28"/>
      <c r="O141" s="28"/>
      <c r="P141" s="263"/>
      <c r="Q141" s="247"/>
      <c r="R141" s="236"/>
      <c r="S141" s="247"/>
      <c r="T141" s="238"/>
    </row>
    <row r="142" spans="1:32" ht="30" customHeight="1" x14ac:dyDescent="0.2">
      <c r="B142" s="268"/>
      <c r="C142" s="24"/>
      <c r="D142" s="195"/>
      <c r="E142" s="195"/>
      <c r="F142" s="195"/>
      <c r="G142" s="195"/>
      <c r="H142" s="195"/>
      <c r="I142" s="195"/>
      <c r="J142" s="195"/>
      <c r="K142" s="195"/>
      <c r="L142" s="195"/>
      <c r="M142" s="195"/>
      <c r="N142" s="195"/>
      <c r="O142" s="195"/>
      <c r="P142" s="264"/>
      <c r="Q142" s="247"/>
      <c r="R142" s="236"/>
      <c r="S142" s="247"/>
      <c r="T142" s="239"/>
    </row>
    <row r="143" spans="1:32" s="72" customFormat="1" x14ac:dyDescent="0.2">
      <c r="A143" s="68"/>
      <c r="B143" s="58" t="s">
        <v>62</v>
      </c>
      <c r="C143" s="8"/>
      <c r="D143" s="4">
        <f>SUM(D139,D141)</f>
        <v>0</v>
      </c>
      <c r="E143" s="4">
        <f t="shared" ref="E143:O144" si="23">SUM(E139,E141)</f>
        <v>0</v>
      </c>
      <c r="F143" s="4">
        <f t="shared" si="23"/>
        <v>0</v>
      </c>
      <c r="G143" s="4">
        <f t="shared" si="23"/>
        <v>0</v>
      </c>
      <c r="H143" s="4">
        <f t="shared" si="23"/>
        <v>0</v>
      </c>
      <c r="I143" s="4">
        <f t="shared" si="23"/>
        <v>0</v>
      </c>
      <c r="J143" s="4">
        <f t="shared" si="23"/>
        <v>0</v>
      </c>
      <c r="K143" s="4">
        <f t="shared" si="23"/>
        <v>2</v>
      </c>
      <c r="L143" s="4">
        <f t="shared" si="23"/>
        <v>0</v>
      </c>
      <c r="M143" s="4">
        <f t="shared" si="23"/>
        <v>0</v>
      </c>
      <c r="N143" s="4">
        <f t="shared" si="23"/>
        <v>0</v>
      </c>
      <c r="O143" s="4">
        <f t="shared" si="23"/>
        <v>0</v>
      </c>
      <c r="P143" s="4"/>
      <c r="Q143" s="6"/>
      <c r="R143" s="6"/>
      <c r="S143" s="6"/>
      <c r="T143" s="54"/>
      <c r="U143" s="2"/>
      <c r="V143" s="2"/>
      <c r="W143" s="2"/>
      <c r="X143" s="2"/>
      <c r="Y143" s="2"/>
      <c r="Z143" s="2"/>
      <c r="AA143" s="2"/>
      <c r="AB143" s="2"/>
      <c r="AC143" s="2"/>
      <c r="AD143" s="2"/>
      <c r="AE143" s="2"/>
      <c r="AF143" s="2"/>
    </row>
    <row r="144" spans="1:32" s="72" customFormat="1" x14ac:dyDescent="0.2">
      <c r="A144" s="68"/>
      <c r="B144" s="58" t="s">
        <v>63</v>
      </c>
      <c r="C144" s="8"/>
      <c r="D144" s="4">
        <f>SUM(D140,D142)</f>
        <v>0</v>
      </c>
      <c r="E144" s="4">
        <f t="shared" si="23"/>
        <v>0</v>
      </c>
      <c r="F144" s="4">
        <f t="shared" si="23"/>
        <v>0</v>
      </c>
      <c r="G144" s="4">
        <f t="shared" si="23"/>
        <v>0</v>
      </c>
      <c r="H144" s="4">
        <f t="shared" si="23"/>
        <v>0</v>
      </c>
      <c r="I144" s="4">
        <f t="shared" si="23"/>
        <v>0</v>
      </c>
      <c r="J144" s="4">
        <f t="shared" si="23"/>
        <v>0</v>
      </c>
      <c r="K144" s="4">
        <f t="shared" si="23"/>
        <v>0</v>
      </c>
      <c r="L144" s="4">
        <f t="shared" si="23"/>
        <v>0</v>
      </c>
      <c r="M144" s="4">
        <f t="shared" si="23"/>
        <v>0</v>
      </c>
      <c r="N144" s="4">
        <f t="shared" si="23"/>
        <v>0</v>
      </c>
      <c r="O144" s="4">
        <f t="shared" si="23"/>
        <v>0</v>
      </c>
      <c r="P144" s="4"/>
      <c r="Q144" s="6"/>
      <c r="R144" s="6"/>
      <c r="S144" s="9"/>
      <c r="T144" s="54"/>
      <c r="U144" s="2"/>
      <c r="V144" s="2"/>
      <c r="W144" s="2"/>
      <c r="X144" s="2"/>
      <c r="Y144" s="2"/>
      <c r="Z144" s="2"/>
      <c r="AA144" s="2"/>
      <c r="AB144" s="2"/>
      <c r="AC144" s="2"/>
      <c r="AD144" s="2"/>
      <c r="AE144" s="2"/>
      <c r="AF144" s="2"/>
    </row>
    <row r="145" spans="1:20" s="75" customFormat="1" ht="14.1" customHeight="1" x14ac:dyDescent="0.2">
      <c r="A145" s="68"/>
      <c r="B145" s="59" t="s">
        <v>104</v>
      </c>
      <c r="C145" s="10"/>
      <c r="D145" s="11">
        <f>+D87+D102+D113+D122+D127+D136+D143</f>
        <v>2</v>
      </c>
      <c r="E145" s="11">
        <f t="shared" ref="E145:O145" si="24">+E87+E102+E113+E122+E127+E136+E143</f>
        <v>16</v>
      </c>
      <c r="F145" s="11">
        <f t="shared" si="24"/>
        <v>14</v>
      </c>
      <c r="G145" s="11">
        <f t="shared" si="24"/>
        <v>9</v>
      </c>
      <c r="H145" s="11">
        <f t="shared" si="24"/>
        <v>9</v>
      </c>
      <c r="I145" s="11">
        <f t="shared" si="24"/>
        <v>13</v>
      </c>
      <c r="J145" s="11">
        <f t="shared" si="24"/>
        <v>10</v>
      </c>
      <c r="K145" s="11">
        <f t="shared" si="24"/>
        <v>16</v>
      </c>
      <c r="L145" s="11">
        <f t="shared" si="24"/>
        <v>17</v>
      </c>
      <c r="M145" s="11">
        <f t="shared" si="24"/>
        <v>9</v>
      </c>
      <c r="N145" s="11">
        <f t="shared" si="24"/>
        <v>10</v>
      </c>
      <c r="O145" s="11">
        <f t="shared" si="24"/>
        <v>13</v>
      </c>
      <c r="P145" s="11"/>
      <c r="Q145" s="12"/>
      <c r="R145" s="73"/>
      <c r="S145" s="73"/>
      <c r="T145" s="74"/>
    </row>
    <row r="146" spans="1:20" s="75" customFormat="1" ht="14.1" customHeight="1" thickBot="1" x14ac:dyDescent="0.25">
      <c r="A146" s="68"/>
      <c r="B146" s="60" t="s">
        <v>105</v>
      </c>
      <c r="C146" s="61"/>
      <c r="D146" s="62">
        <f>+D88+D103+D114+D123+D128+D137+D144</f>
        <v>0</v>
      </c>
      <c r="E146" s="62">
        <f t="shared" ref="E146:O146" si="25">+E88+E103+E114+E123+E128+E137+E144</f>
        <v>0</v>
      </c>
      <c r="F146" s="62">
        <f t="shared" si="25"/>
        <v>0</v>
      </c>
      <c r="G146" s="62">
        <f t="shared" si="25"/>
        <v>0</v>
      </c>
      <c r="H146" s="62">
        <f t="shared" si="25"/>
        <v>0</v>
      </c>
      <c r="I146" s="62">
        <f t="shared" si="25"/>
        <v>0</v>
      </c>
      <c r="J146" s="62">
        <f t="shared" si="25"/>
        <v>0</v>
      </c>
      <c r="K146" s="62">
        <f t="shared" si="25"/>
        <v>0</v>
      </c>
      <c r="L146" s="62">
        <f t="shared" si="25"/>
        <v>0</v>
      </c>
      <c r="M146" s="62">
        <f t="shared" si="25"/>
        <v>0</v>
      </c>
      <c r="N146" s="62">
        <f t="shared" si="25"/>
        <v>0</v>
      </c>
      <c r="O146" s="62">
        <f t="shared" si="25"/>
        <v>0</v>
      </c>
      <c r="P146" s="62"/>
      <c r="Q146" s="63"/>
      <c r="R146" s="76"/>
      <c r="S146" s="76"/>
      <c r="T146" s="77"/>
    </row>
    <row r="147" spans="1:20" ht="14.1" customHeight="1" x14ac:dyDescent="0.2">
      <c r="B147" s="78" t="s">
        <v>493</v>
      </c>
      <c r="C147" s="78"/>
      <c r="D147" s="78"/>
      <c r="E147" s="78"/>
      <c r="F147" s="78"/>
      <c r="G147" s="78"/>
      <c r="H147" s="78"/>
      <c r="I147" s="78"/>
      <c r="J147" s="78"/>
      <c r="K147" s="78"/>
      <c r="L147" s="78"/>
      <c r="M147" s="78"/>
      <c r="N147" s="78"/>
      <c r="O147" s="78"/>
      <c r="P147" s="78"/>
      <c r="Q147" s="79"/>
      <c r="R147" s="79"/>
      <c r="S147" s="79"/>
      <c r="T147" s="79"/>
    </row>
    <row r="148" spans="1:20" ht="14.1" customHeight="1" x14ac:dyDescent="0.2">
      <c r="B148" s="80"/>
      <c r="C148" s="80"/>
    </row>
    <row r="149" spans="1:20" ht="14.1" customHeight="1" x14ac:dyDescent="0.2"/>
    <row r="151" spans="1:20" x14ac:dyDescent="0.2">
      <c r="B151" s="318" t="s">
        <v>104</v>
      </c>
      <c r="C151" s="319"/>
      <c r="D151" s="81">
        <f>SUM(D145:O145)</f>
        <v>138</v>
      </c>
    </row>
    <row r="152" spans="1:20" x14ac:dyDescent="0.2">
      <c r="B152" s="318" t="s">
        <v>105</v>
      </c>
      <c r="C152" s="319"/>
      <c r="D152" s="81">
        <f>SUM(D146:O146)</f>
        <v>0</v>
      </c>
    </row>
    <row r="153" spans="1:20" x14ac:dyDescent="0.2"/>
    <row r="154" spans="1:20" x14ac:dyDescent="0.2"/>
    <row r="155" spans="1:20" ht="76.5" customHeight="1" x14ac:dyDescent="0.2">
      <c r="B155" s="439" t="s">
        <v>494</v>
      </c>
      <c r="C155" s="439"/>
      <c r="D155" s="439"/>
      <c r="E155" s="439"/>
      <c r="F155" s="439"/>
      <c r="G155" s="439"/>
      <c r="H155" s="439"/>
      <c r="I155" s="439"/>
      <c r="J155" s="439"/>
      <c r="K155" s="439"/>
      <c r="L155" s="439"/>
      <c r="M155" s="439"/>
      <c r="N155" s="439"/>
      <c r="O155" s="439"/>
      <c r="P155" s="439"/>
    </row>
    <row r="158" spans="1:20" x14ac:dyDescent="0.2"/>
    <row r="159" spans="1:20" x14ac:dyDescent="0.2">
      <c r="G159" s="82"/>
      <c r="I159" s="82"/>
      <c r="J159" s="82"/>
      <c r="M159" s="82"/>
    </row>
    <row r="160" spans="1:20" x14ac:dyDescent="0.2"/>
  </sheetData>
  <autoFilter ref="A5:AG5" xr:uid="{553D6A94-ECEE-454E-978B-994CBE9CCCEC}"/>
  <mergeCells count="233">
    <mergeCell ref="B155:P155"/>
    <mergeCell ref="B1:T1"/>
    <mergeCell ref="B3:C3"/>
    <mergeCell ref="D3:M3"/>
    <mergeCell ref="N3:O3"/>
    <mergeCell ref="P3:T3"/>
    <mergeCell ref="B7:B8"/>
    <mergeCell ref="C7:C24"/>
    <mergeCell ref="P7:P8"/>
    <mergeCell ref="Q7:Q8"/>
    <mergeCell ref="R7:R8"/>
    <mergeCell ref="S9:S10"/>
    <mergeCell ref="T9:T10"/>
    <mergeCell ref="S7:S8"/>
    <mergeCell ref="T7:T8"/>
    <mergeCell ref="B11:B12"/>
    <mergeCell ref="P11:P12"/>
    <mergeCell ref="B13:B14"/>
    <mergeCell ref="P13:P14"/>
    <mergeCell ref="Q13:Q14"/>
    <mergeCell ref="R13:R14"/>
    <mergeCell ref="B9:B10"/>
    <mergeCell ref="P9:P10"/>
    <mergeCell ref="Q9:Q10"/>
    <mergeCell ref="R9:R10"/>
    <mergeCell ref="S13:S14"/>
    <mergeCell ref="T13:T14"/>
    <mergeCell ref="B15:B16"/>
    <mergeCell ref="P15:P16"/>
    <mergeCell ref="B23:B24"/>
    <mergeCell ref="P23:P24"/>
    <mergeCell ref="Q23:Q24"/>
    <mergeCell ref="R23:R24"/>
    <mergeCell ref="S23:S24"/>
    <mergeCell ref="T23:T24"/>
    <mergeCell ref="B17:B18"/>
    <mergeCell ref="B19:B20"/>
    <mergeCell ref="B21:B22"/>
    <mergeCell ref="P17:P18"/>
    <mergeCell ref="P19:P20"/>
    <mergeCell ref="P21:P22"/>
    <mergeCell ref="P29:P30"/>
    <mergeCell ref="S29:S30"/>
    <mergeCell ref="T29:T30"/>
    <mergeCell ref="B31:B32"/>
    <mergeCell ref="P31:P32"/>
    <mergeCell ref="S31:S32"/>
    <mergeCell ref="T31:T32"/>
    <mergeCell ref="B25:B26"/>
    <mergeCell ref="P25:P26"/>
    <mergeCell ref="S25:S26"/>
    <mergeCell ref="T25:T26"/>
    <mergeCell ref="B27:B28"/>
    <mergeCell ref="P27:P28"/>
    <mergeCell ref="S27:S28"/>
    <mergeCell ref="T27:T28"/>
    <mergeCell ref="B29:B30"/>
    <mergeCell ref="C25:C48"/>
    <mergeCell ref="B37:B38"/>
    <mergeCell ref="P37:P38"/>
    <mergeCell ref="S37:S38"/>
    <mergeCell ref="T37:T38"/>
    <mergeCell ref="B39:B40"/>
    <mergeCell ref="P39:P40"/>
    <mergeCell ref="T39:T40"/>
    <mergeCell ref="B41:B42"/>
    <mergeCell ref="P41:P42"/>
    <mergeCell ref="B43:B44"/>
    <mergeCell ref="P43:P44"/>
    <mergeCell ref="S43:S44"/>
    <mergeCell ref="T43:T44"/>
    <mergeCell ref="B33:B34"/>
    <mergeCell ref="P33:P34"/>
    <mergeCell ref="S33:S34"/>
    <mergeCell ref="T33:T34"/>
    <mergeCell ref="B35:B36"/>
    <mergeCell ref="P35:P36"/>
    <mergeCell ref="Q35:Q36"/>
    <mergeCell ref="R35:R36"/>
    <mergeCell ref="S35:S36"/>
    <mergeCell ref="T35:T36"/>
    <mergeCell ref="T59:T60"/>
    <mergeCell ref="B57:B58"/>
    <mergeCell ref="P57:P58"/>
    <mergeCell ref="Q57:Q58"/>
    <mergeCell ref="B45:B46"/>
    <mergeCell ref="P45:P46"/>
    <mergeCell ref="S45:S46"/>
    <mergeCell ref="T45:T46"/>
    <mergeCell ref="B47:B48"/>
    <mergeCell ref="P47:P48"/>
    <mergeCell ref="Q47:Q48"/>
    <mergeCell ref="R47:R48"/>
    <mergeCell ref="S47:S48"/>
    <mergeCell ref="T47:T48"/>
    <mergeCell ref="Q49:Q50"/>
    <mergeCell ref="R49:R50"/>
    <mergeCell ref="S49:S50"/>
    <mergeCell ref="T49:T50"/>
    <mergeCell ref="B51:B52"/>
    <mergeCell ref="T53:T54"/>
    <mergeCell ref="P51:P52"/>
    <mergeCell ref="Q51:Q52"/>
    <mergeCell ref="R51:R52"/>
    <mergeCell ref="S51:S52"/>
    <mergeCell ref="T51:T52"/>
    <mergeCell ref="B53:B54"/>
    <mergeCell ref="P53:P54"/>
    <mergeCell ref="Q53:Q54"/>
    <mergeCell ref="R53:R54"/>
    <mergeCell ref="S53:S54"/>
    <mergeCell ref="R57:R58"/>
    <mergeCell ref="S57:S58"/>
    <mergeCell ref="T57:T58"/>
    <mergeCell ref="B55:B56"/>
    <mergeCell ref="P55:P56"/>
    <mergeCell ref="Q55:Q56"/>
    <mergeCell ref="R55:R56"/>
    <mergeCell ref="S55:S56"/>
    <mergeCell ref="T55:T56"/>
    <mergeCell ref="Q59:Q60"/>
    <mergeCell ref="R59:R60"/>
    <mergeCell ref="S59:S60"/>
    <mergeCell ref="B61:B62"/>
    <mergeCell ref="P61:P62"/>
    <mergeCell ref="B63:B64"/>
    <mergeCell ref="B65:B66"/>
    <mergeCell ref="B67:B68"/>
    <mergeCell ref="B69:B70"/>
    <mergeCell ref="P63:P64"/>
    <mergeCell ref="P65:P66"/>
    <mergeCell ref="P67:P68"/>
    <mergeCell ref="P69:P70"/>
    <mergeCell ref="B111:B112"/>
    <mergeCell ref="C111:C112"/>
    <mergeCell ref="P111:P112"/>
    <mergeCell ref="B105:B106"/>
    <mergeCell ref="C105:C106"/>
    <mergeCell ref="P105:P106"/>
    <mergeCell ref="B107:B108"/>
    <mergeCell ref="C107:C108"/>
    <mergeCell ref="P107:P108"/>
    <mergeCell ref="B109:B110"/>
    <mergeCell ref="C109:C110"/>
    <mergeCell ref="P109:P110"/>
    <mergeCell ref="T94:T95"/>
    <mergeCell ref="B94:B95"/>
    <mergeCell ref="Q94:Q95"/>
    <mergeCell ref="R94:R95"/>
    <mergeCell ref="S94:S95"/>
    <mergeCell ref="T90:T91"/>
    <mergeCell ref="B90:B91"/>
    <mergeCell ref="P90:P91"/>
    <mergeCell ref="Q90:Q91"/>
    <mergeCell ref="R90:R91"/>
    <mergeCell ref="S90:S91"/>
    <mergeCell ref="C90:C101"/>
    <mergeCell ref="B96:B97"/>
    <mergeCell ref="B98:B99"/>
    <mergeCell ref="B100:B101"/>
    <mergeCell ref="P92:P93"/>
    <mergeCell ref="P94:P95"/>
    <mergeCell ref="P96:P97"/>
    <mergeCell ref="P98:P99"/>
    <mergeCell ref="P100:P101"/>
    <mergeCell ref="T116:T117"/>
    <mergeCell ref="B118:B119"/>
    <mergeCell ref="B125:B126"/>
    <mergeCell ref="C125:C126"/>
    <mergeCell ref="P125:P126"/>
    <mergeCell ref="B116:B117"/>
    <mergeCell ref="C116:C117"/>
    <mergeCell ref="P116:P117"/>
    <mergeCell ref="Q116:Q117"/>
    <mergeCell ref="R116:R117"/>
    <mergeCell ref="S116:S117"/>
    <mergeCell ref="C118:C120"/>
    <mergeCell ref="R132:R133"/>
    <mergeCell ref="S132:S133"/>
    <mergeCell ref="T132:T133"/>
    <mergeCell ref="B130:B131"/>
    <mergeCell ref="P130:P131"/>
    <mergeCell ref="Q130:Q131"/>
    <mergeCell ref="R130:R131"/>
    <mergeCell ref="S130:S131"/>
    <mergeCell ref="T130:T131"/>
    <mergeCell ref="B151:C151"/>
    <mergeCell ref="B152:C152"/>
    <mergeCell ref="B92:B93"/>
    <mergeCell ref="B141:B142"/>
    <mergeCell ref="P141:P142"/>
    <mergeCell ref="Q141:Q142"/>
    <mergeCell ref="R141:R142"/>
    <mergeCell ref="S141:S142"/>
    <mergeCell ref="T141:T142"/>
    <mergeCell ref="B139:B140"/>
    <mergeCell ref="P139:P140"/>
    <mergeCell ref="Q139:Q140"/>
    <mergeCell ref="R139:R140"/>
    <mergeCell ref="S139:S140"/>
    <mergeCell ref="T139:T140"/>
    <mergeCell ref="B134:B135"/>
    <mergeCell ref="P134:P135"/>
    <mergeCell ref="Q134:Q135"/>
    <mergeCell ref="R134:R135"/>
    <mergeCell ref="S134:S135"/>
    <mergeCell ref="T134:T135"/>
    <mergeCell ref="B132:B133"/>
    <mergeCell ref="P132:P133"/>
    <mergeCell ref="Q132:Q133"/>
    <mergeCell ref="P73:P74"/>
    <mergeCell ref="P75:P76"/>
    <mergeCell ref="C49:C72"/>
    <mergeCell ref="C73:C78"/>
    <mergeCell ref="B77:B78"/>
    <mergeCell ref="B79:B80"/>
    <mergeCell ref="B81:B82"/>
    <mergeCell ref="B83:B84"/>
    <mergeCell ref="B85:B86"/>
    <mergeCell ref="P77:P78"/>
    <mergeCell ref="P79:P80"/>
    <mergeCell ref="P81:P82"/>
    <mergeCell ref="P83:P84"/>
    <mergeCell ref="P85:P86"/>
    <mergeCell ref="B59:B60"/>
    <mergeCell ref="P59:P60"/>
    <mergeCell ref="B71:B72"/>
    <mergeCell ref="B73:B74"/>
    <mergeCell ref="B75:B76"/>
    <mergeCell ref="P71:P72"/>
    <mergeCell ref="B49:B50"/>
    <mergeCell ref="P49:P50"/>
    <mergeCell ref="C79:C86"/>
  </mergeCells>
  <printOptions horizontalCentered="1"/>
  <pageMargins left="0.23622047244094491" right="0.23622047244094491" top="0.74803149606299213" bottom="0.74803149606299213" header="0.31496062992125984" footer="0.31496062992125984"/>
  <pageSetup paperSize="3" fitToWidth="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66AE-AE63-4C72-B7A4-BEACDBB127B4}">
  <dimension ref="A1:AG160"/>
  <sheetViews>
    <sheetView zoomScale="84" zoomScaleNormal="84" workbookViewId="0">
      <pane xSplit="1" ySplit="5" topLeftCell="B111" activePane="bottomRight" state="frozen"/>
      <selection pane="topRight" activeCell="B1" sqref="B1"/>
      <selection pane="bottomLeft" activeCell="A6" sqref="A6"/>
      <selection pane="bottomRight" activeCell="E132" sqref="E132"/>
    </sheetView>
  </sheetViews>
  <sheetFormatPr baseColWidth="10" defaultColWidth="9.140625" defaultRowHeight="12.75" customHeight="1" x14ac:dyDescent="0.2"/>
  <cols>
    <col min="1" max="1" width="8.85546875" style="68" customWidth="1"/>
    <col min="2" max="2" width="59.85546875" style="68" customWidth="1"/>
    <col min="3" max="3" width="14.42578125" style="68" customWidth="1"/>
    <col min="4" max="5" width="8" style="68" customWidth="1"/>
    <col min="6" max="6" width="5.42578125" style="68" customWidth="1"/>
    <col min="7" max="7" width="8" style="68" customWidth="1"/>
    <col min="8" max="8" width="7.5703125" style="68" customWidth="1"/>
    <col min="9" max="9" width="8" style="68" customWidth="1"/>
    <col min="10" max="10" width="9.140625" style="68" customWidth="1"/>
    <col min="11" max="11" width="8" style="68" customWidth="1"/>
    <col min="12" max="12" width="7.140625" style="68" bestFit="1" customWidth="1"/>
    <col min="13" max="14" width="8.140625" style="68" customWidth="1"/>
    <col min="15" max="15" width="15.85546875" style="68" customWidth="1"/>
    <col min="16" max="16" width="17" style="68" customWidth="1"/>
    <col min="17" max="19" width="67.140625" style="69" customWidth="1"/>
    <col min="20" max="20" width="74.42578125" style="69" customWidth="1"/>
    <col min="21" max="33" width="11.42578125" style="68" customWidth="1"/>
    <col min="34" max="233" width="9.140625" style="68"/>
    <col min="234" max="234" width="2.42578125" style="68" customWidth="1"/>
    <col min="235" max="235" width="40.28515625" style="68" customWidth="1"/>
    <col min="236" max="236" width="7.5703125" style="68" customWidth="1"/>
    <col min="237" max="237" width="4.28515625" style="68" customWidth="1"/>
    <col min="238" max="238" width="3" style="68" customWidth="1"/>
    <col min="239" max="239" width="5.140625" style="68" customWidth="1"/>
    <col min="240" max="240" width="1.140625" style="68" customWidth="1"/>
    <col min="241" max="241" width="3.42578125" style="68" customWidth="1"/>
    <col min="242" max="242" width="3" style="68" customWidth="1"/>
    <col min="243" max="243" width="4" style="68" customWidth="1"/>
    <col min="244" max="244" width="3.140625" style="68" customWidth="1"/>
    <col min="245" max="245" width="6.140625" style="68" customWidth="1"/>
    <col min="246" max="246" width="4.28515625" style="68" customWidth="1"/>
    <col min="247" max="247" width="1.7109375" style="68" customWidth="1"/>
    <col min="248" max="248" width="3.42578125" style="68" customWidth="1"/>
    <col min="249" max="249" width="2.7109375" style="68" customWidth="1"/>
    <col min="250" max="250" width="3.42578125" style="68" customWidth="1"/>
    <col min="251" max="251" width="3.140625" style="68" customWidth="1"/>
    <col min="252" max="252" width="5" style="68" customWidth="1"/>
    <col min="253" max="253" width="1.7109375" style="68" customWidth="1"/>
    <col min="254" max="254" width="4.85546875" style="68" customWidth="1"/>
    <col min="255" max="255" width="1.28515625" style="68" customWidth="1"/>
    <col min="256" max="256" width="5.28515625" style="68" customWidth="1"/>
    <col min="257" max="257" width="0.85546875" style="68" customWidth="1"/>
    <col min="258" max="258" width="3" style="68" customWidth="1"/>
    <col min="259" max="259" width="3.42578125" style="68" customWidth="1"/>
    <col min="260" max="260" width="10.85546875" style="68" customWidth="1"/>
    <col min="261" max="261" width="14" style="68" customWidth="1"/>
    <col min="262" max="262" width="17.140625" style="68" customWidth="1"/>
    <col min="263" max="263" width="15.5703125" style="68" customWidth="1"/>
    <col min="264" max="264" width="13.28515625" style="68" customWidth="1"/>
    <col min="265" max="265" width="12.28515625" style="68" customWidth="1"/>
    <col min="266" max="266" width="13.42578125" style="68" customWidth="1"/>
    <col min="267" max="267" width="51.140625" style="68" customWidth="1"/>
    <col min="268" max="268" width="59" style="68" customWidth="1"/>
    <col min="269" max="269" width="60.85546875" style="68" customWidth="1"/>
    <col min="270" max="270" width="42.42578125" style="68" customWidth="1"/>
    <col min="271" max="271" width="15.42578125" style="68" customWidth="1"/>
    <col min="272" max="272" width="19" style="68" customWidth="1"/>
    <col min="273" max="489" width="9.140625" style="68"/>
    <col min="490" max="490" width="2.42578125" style="68" customWidth="1"/>
    <col min="491" max="491" width="40.28515625" style="68" customWidth="1"/>
    <col min="492" max="492" width="7.5703125" style="68" customWidth="1"/>
    <col min="493" max="493" width="4.28515625" style="68" customWidth="1"/>
    <col min="494" max="494" width="3" style="68" customWidth="1"/>
    <col min="495" max="495" width="5.140625" style="68" customWidth="1"/>
    <col min="496" max="496" width="1.140625" style="68" customWidth="1"/>
    <col min="497" max="497" width="3.42578125" style="68" customWidth="1"/>
    <col min="498" max="498" width="3" style="68" customWidth="1"/>
    <col min="499" max="499" width="4" style="68" customWidth="1"/>
    <col min="500" max="500" width="3.140625" style="68" customWidth="1"/>
    <col min="501" max="501" width="6.140625" style="68" customWidth="1"/>
    <col min="502" max="502" width="4.28515625" style="68" customWidth="1"/>
    <col min="503" max="503" width="1.7109375" style="68" customWidth="1"/>
    <col min="504" max="504" width="3.42578125" style="68" customWidth="1"/>
    <col min="505" max="505" width="2.7109375" style="68" customWidth="1"/>
    <col min="506" max="506" width="3.42578125" style="68" customWidth="1"/>
    <col min="507" max="507" width="3.140625" style="68" customWidth="1"/>
    <col min="508" max="508" width="5" style="68" customWidth="1"/>
    <col min="509" max="509" width="1.7109375" style="68" customWidth="1"/>
    <col min="510" max="510" width="4.85546875" style="68" customWidth="1"/>
    <col min="511" max="511" width="1.28515625" style="68" customWidth="1"/>
    <col min="512" max="512" width="5.28515625" style="68" customWidth="1"/>
    <col min="513" max="513" width="0.85546875" style="68" customWidth="1"/>
    <col min="514" max="514" width="3" style="68" customWidth="1"/>
    <col min="515" max="515" width="3.42578125" style="68" customWidth="1"/>
    <col min="516" max="516" width="10.85546875" style="68" customWidth="1"/>
    <col min="517" max="517" width="14" style="68" customWidth="1"/>
    <col min="518" max="518" width="17.140625" style="68" customWidth="1"/>
    <col min="519" max="519" width="15.5703125" style="68" customWidth="1"/>
    <col min="520" max="520" width="13.28515625" style="68" customWidth="1"/>
    <col min="521" max="521" width="12.28515625" style="68" customWidth="1"/>
    <col min="522" max="522" width="13.42578125" style="68" customWidth="1"/>
    <col min="523" max="523" width="51.140625" style="68" customWidth="1"/>
    <col min="524" max="524" width="59" style="68" customWidth="1"/>
    <col min="525" max="525" width="60.85546875" style="68" customWidth="1"/>
    <col min="526" max="526" width="42.42578125" style="68" customWidth="1"/>
    <col min="527" max="527" width="15.42578125" style="68" customWidth="1"/>
    <col min="528" max="528" width="19" style="68" customWidth="1"/>
    <col min="529" max="745" width="9.140625" style="68"/>
    <col min="746" max="746" width="2.42578125" style="68" customWidth="1"/>
    <col min="747" max="747" width="40.28515625" style="68" customWidth="1"/>
    <col min="748" max="748" width="7.5703125" style="68" customWidth="1"/>
    <col min="749" max="749" width="4.28515625" style="68" customWidth="1"/>
    <col min="750" max="750" width="3" style="68" customWidth="1"/>
    <col min="751" max="751" width="5.140625" style="68" customWidth="1"/>
    <col min="752" max="752" width="1.140625" style="68" customWidth="1"/>
    <col min="753" max="753" width="3.42578125" style="68" customWidth="1"/>
    <col min="754" max="754" width="3" style="68" customWidth="1"/>
    <col min="755" max="755" width="4" style="68" customWidth="1"/>
    <col min="756" max="756" width="3.140625" style="68" customWidth="1"/>
    <col min="757" max="757" width="6.140625" style="68" customWidth="1"/>
    <col min="758" max="758" width="4.28515625" style="68" customWidth="1"/>
    <col min="759" max="759" width="1.7109375" style="68" customWidth="1"/>
    <col min="760" max="760" width="3.42578125" style="68" customWidth="1"/>
    <col min="761" max="761" width="2.7109375" style="68" customWidth="1"/>
    <col min="762" max="762" width="3.42578125" style="68" customWidth="1"/>
    <col min="763" max="763" width="3.140625" style="68" customWidth="1"/>
    <col min="764" max="764" width="5" style="68" customWidth="1"/>
    <col min="765" max="765" width="1.7109375" style="68" customWidth="1"/>
    <col min="766" max="766" width="4.85546875" style="68" customWidth="1"/>
    <col min="767" max="767" width="1.28515625" style="68" customWidth="1"/>
    <col min="768" max="768" width="5.28515625" style="68" customWidth="1"/>
    <col min="769" max="769" width="0.85546875" style="68" customWidth="1"/>
    <col min="770" max="770" width="3" style="68" customWidth="1"/>
    <col min="771" max="771" width="3.42578125" style="68" customWidth="1"/>
    <col min="772" max="772" width="10.85546875" style="68" customWidth="1"/>
    <col min="773" max="773" width="14" style="68" customWidth="1"/>
    <col min="774" max="774" width="17.140625" style="68" customWidth="1"/>
    <col min="775" max="775" width="15.5703125" style="68" customWidth="1"/>
    <col min="776" max="776" width="13.28515625" style="68" customWidth="1"/>
    <col min="777" max="777" width="12.28515625" style="68" customWidth="1"/>
    <col min="778" max="778" width="13.42578125" style="68" customWidth="1"/>
    <col min="779" max="779" width="51.140625" style="68" customWidth="1"/>
    <col min="780" max="780" width="59" style="68" customWidth="1"/>
    <col min="781" max="781" width="60.85546875" style="68" customWidth="1"/>
    <col min="782" max="782" width="42.42578125" style="68" customWidth="1"/>
    <col min="783" max="783" width="15.42578125" style="68" customWidth="1"/>
    <col min="784" max="784" width="19" style="68" customWidth="1"/>
    <col min="785" max="1001" width="9.140625" style="68"/>
    <col min="1002" max="1002" width="2.42578125" style="68" customWidth="1"/>
    <col min="1003" max="1003" width="40.28515625" style="68" customWidth="1"/>
    <col min="1004" max="1004" width="7.5703125" style="68" customWidth="1"/>
    <col min="1005" max="1005" width="4.28515625" style="68" customWidth="1"/>
    <col min="1006" max="1006" width="3" style="68" customWidth="1"/>
    <col min="1007" max="1007" width="5.140625" style="68" customWidth="1"/>
    <col min="1008" max="1008" width="1.140625" style="68" customWidth="1"/>
    <col min="1009" max="1009" width="3.42578125" style="68" customWidth="1"/>
    <col min="1010" max="1010" width="3" style="68" customWidth="1"/>
    <col min="1011" max="1011" width="4" style="68" customWidth="1"/>
    <col min="1012" max="1012" width="3.140625" style="68" customWidth="1"/>
    <col min="1013" max="1013" width="6.140625" style="68" customWidth="1"/>
    <col min="1014" max="1014" width="4.28515625" style="68" customWidth="1"/>
    <col min="1015" max="1015" width="1.7109375" style="68" customWidth="1"/>
    <col min="1016" max="1016" width="3.42578125" style="68" customWidth="1"/>
    <col min="1017" max="1017" width="2.7109375" style="68" customWidth="1"/>
    <col min="1018" max="1018" width="3.42578125" style="68" customWidth="1"/>
    <col min="1019" max="1019" width="3.140625" style="68" customWidth="1"/>
    <col min="1020" max="1020" width="5" style="68" customWidth="1"/>
    <col min="1021" max="1021" width="1.7109375" style="68" customWidth="1"/>
    <col min="1022" max="1022" width="4.85546875" style="68" customWidth="1"/>
    <col min="1023" max="1023" width="1.28515625" style="68" customWidth="1"/>
    <col min="1024" max="1024" width="5.28515625" style="68" customWidth="1"/>
    <col min="1025" max="1025" width="0.85546875" style="68" customWidth="1"/>
    <col min="1026" max="1026" width="3" style="68" customWidth="1"/>
    <col min="1027" max="1027" width="3.42578125" style="68" customWidth="1"/>
    <col min="1028" max="1028" width="10.85546875" style="68" customWidth="1"/>
    <col min="1029" max="1029" width="14" style="68" customWidth="1"/>
    <col min="1030" max="1030" width="17.140625" style="68" customWidth="1"/>
    <col min="1031" max="1031" width="15.5703125" style="68" customWidth="1"/>
    <col min="1032" max="1032" width="13.28515625" style="68" customWidth="1"/>
    <col min="1033" max="1033" width="12.28515625" style="68" customWidth="1"/>
    <col min="1034" max="1034" width="13.42578125" style="68" customWidth="1"/>
    <col min="1035" max="1035" width="51.140625" style="68" customWidth="1"/>
    <col min="1036" max="1036" width="59" style="68" customWidth="1"/>
    <col min="1037" max="1037" width="60.85546875" style="68" customWidth="1"/>
    <col min="1038" max="1038" width="42.42578125" style="68" customWidth="1"/>
    <col min="1039" max="1039" width="15.42578125" style="68" customWidth="1"/>
    <col min="1040" max="1040" width="19" style="68" customWidth="1"/>
    <col min="1041" max="1257" width="9.140625" style="68"/>
    <col min="1258" max="1258" width="2.42578125" style="68" customWidth="1"/>
    <col min="1259" max="1259" width="40.28515625" style="68" customWidth="1"/>
    <col min="1260" max="1260" width="7.5703125" style="68" customWidth="1"/>
    <col min="1261" max="1261" width="4.28515625" style="68" customWidth="1"/>
    <col min="1262" max="1262" width="3" style="68" customWidth="1"/>
    <col min="1263" max="1263" width="5.140625" style="68" customWidth="1"/>
    <col min="1264" max="1264" width="1.140625" style="68" customWidth="1"/>
    <col min="1265" max="1265" width="3.42578125" style="68" customWidth="1"/>
    <col min="1266" max="1266" width="3" style="68" customWidth="1"/>
    <col min="1267" max="1267" width="4" style="68" customWidth="1"/>
    <col min="1268" max="1268" width="3.140625" style="68" customWidth="1"/>
    <col min="1269" max="1269" width="6.140625" style="68" customWidth="1"/>
    <col min="1270" max="1270" width="4.28515625" style="68" customWidth="1"/>
    <col min="1271" max="1271" width="1.7109375" style="68" customWidth="1"/>
    <col min="1272" max="1272" width="3.42578125" style="68" customWidth="1"/>
    <col min="1273" max="1273" width="2.7109375" style="68" customWidth="1"/>
    <col min="1274" max="1274" width="3.42578125" style="68" customWidth="1"/>
    <col min="1275" max="1275" width="3.140625" style="68" customWidth="1"/>
    <col min="1276" max="1276" width="5" style="68" customWidth="1"/>
    <col min="1277" max="1277" width="1.7109375" style="68" customWidth="1"/>
    <col min="1278" max="1278" width="4.85546875" style="68" customWidth="1"/>
    <col min="1279" max="1279" width="1.28515625" style="68" customWidth="1"/>
    <col min="1280" max="1280" width="5.28515625" style="68" customWidth="1"/>
    <col min="1281" max="1281" width="0.85546875" style="68" customWidth="1"/>
    <col min="1282" max="1282" width="3" style="68" customWidth="1"/>
    <col min="1283" max="1283" width="3.42578125" style="68" customWidth="1"/>
    <col min="1284" max="1284" width="10.85546875" style="68" customWidth="1"/>
    <col min="1285" max="1285" width="14" style="68" customWidth="1"/>
    <col min="1286" max="1286" width="17.140625" style="68" customWidth="1"/>
    <col min="1287" max="1287" width="15.5703125" style="68" customWidth="1"/>
    <col min="1288" max="1288" width="13.28515625" style="68" customWidth="1"/>
    <col min="1289" max="1289" width="12.28515625" style="68" customWidth="1"/>
    <col min="1290" max="1290" width="13.42578125" style="68" customWidth="1"/>
    <col min="1291" max="1291" width="51.140625" style="68" customWidth="1"/>
    <col min="1292" max="1292" width="59" style="68" customWidth="1"/>
    <col min="1293" max="1293" width="60.85546875" style="68" customWidth="1"/>
    <col min="1294" max="1294" width="42.42578125" style="68" customWidth="1"/>
    <col min="1295" max="1295" width="15.42578125" style="68" customWidth="1"/>
    <col min="1296" max="1296" width="19" style="68" customWidth="1"/>
    <col min="1297" max="1513" width="9.140625" style="68"/>
    <col min="1514" max="1514" width="2.42578125" style="68" customWidth="1"/>
    <col min="1515" max="1515" width="40.28515625" style="68" customWidth="1"/>
    <col min="1516" max="1516" width="7.5703125" style="68" customWidth="1"/>
    <col min="1517" max="1517" width="4.28515625" style="68" customWidth="1"/>
    <col min="1518" max="1518" width="3" style="68" customWidth="1"/>
    <col min="1519" max="1519" width="5.140625" style="68" customWidth="1"/>
    <col min="1520" max="1520" width="1.140625" style="68" customWidth="1"/>
    <col min="1521" max="1521" width="3.42578125" style="68" customWidth="1"/>
    <col min="1522" max="1522" width="3" style="68" customWidth="1"/>
    <col min="1523" max="1523" width="4" style="68" customWidth="1"/>
    <col min="1524" max="1524" width="3.140625" style="68" customWidth="1"/>
    <col min="1525" max="1525" width="6.140625" style="68" customWidth="1"/>
    <col min="1526" max="1526" width="4.28515625" style="68" customWidth="1"/>
    <col min="1527" max="1527" width="1.7109375" style="68" customWidth="1"/>
    <col min="1528" max="1528" width="3.42578125" style="68" customWidth="1"/>
    <col min="1529" max="1529" width="2.7109375" style="68" customWidth="1"/>
    <col min="1530" max="1530" width="3.42578125" style="68" customWidth="1"/>
    <col min="1531" max="1531" width="3.140625" style="68" customWidth="1"/>
    <col min="1532" max="1532" width="5" style="68" customWidth="1"/>
    <col min="1533" max="1533" width="1.7109375" style="68" customWidth="1"/>
    <col min="1534" max="1534" width="4.85546875" style="68" customWidth="1"/>
    <col min="1535" max="1535" width="1.28515625" style="68" customWidth="1"/>
    <col min="1536" max="1536" width="5.28515625" style="68" customWidth="1"/>
    <col min="1537" max="1537" width="0.85546875" style="68" customWidth="1"/>
    <col min="1538" max="1538" width="3" style="68" customWidth="1"/>
    <col min="1539" max="1539" width="3.42578125" style="68" customWidth="1"/>
    <col min="1540" max="1540" width="10.85546875" style="68" customWidth="1"/>
    <col min="1541" max="1541" width="14" style="68" customWidth="1"/>
    <col min="1542" max="1542" width="17.140625" style="68" customWidth="1"/>
    <col min="1543" max="1543" width="15.5703125" style="68" customWidth="1"/>
    <col min="1544" max="1544" width="13.28515625" style="68" customWidth="1"/>
    <col min="1545" max="1545" width="12.28515625" style="68" customWidth="1"/>
    <col min="1546" max="1546" width="13.42578125" style="68" customWidth="1"/>
    <col min="1547" max="1547" width="51.140625" style="68" customWidth="1"/>
    <col min="1548" max="1548" width="59" style="68" customWidth="1"/>
    <col min="1549" max="1549" width="60.85546875" style="68" customWidth="1"/>
    <col min="1550" max="1550" width="42.42578125" style="68" customWidth="1"/>
    <col min="1551" max="1551" width="15.42578125" style="68" customWidth="1"/>
    <col min="1552" max="1552" width="19" style="68" customWidth="1"/>
    <col min="1553" max="1769" width="9.140625" style="68"/>
    <col min="1770" max="1770" width="2.42578125" style="68" customWidth="1"/>
    <col min="1771" max="1771" width="40.28515625" style="68" customWidth="1"/>
    <col min="1772" max="1772" width="7.5703125" style="68" customWidth="1"/>
    <col min="1773" max="1773" width="4.28515625" style="68" customWidth="1"/>
    <col min="1774" max="1774" width="3" style="68" customWidth="1"/>
    <col min="1775" max="1775" width="5.140625" style="68" customWidth="1"/>
    <col min="1776" max="1776" width="1.140625" style="68" customWidth="1"/>
    <col min="1777" max="1777" width="3.42578125" style="68" customWidth="1"/>
    <col min="1778" max="1778" width="3" style="68" customWidth="1"/>
    <col min="1779" max="1779" width="4" style="68" customWidth="1"/>
    <col min="1780" max="1780" width="3.140625" style="68" customWidth="1"/>
    <col min="1781" max="1781" width="6.140625" style="68" customWidth="1"/>
    <col min="1782" max="1782" width="4.28515625" style="68" customWidth="1"/>
    <col min="1783" max="1783" width="1.7109375" style="68" customWidth="1"/>
    <col min="1784" max="1784" width="3.42578125" style="68" customWidth="1"/>
    <col min="1785" max="1785" width="2.7109375" style="68" customWidth="1"/>
    <col min="1786" max="1786" width="3.42578125" style="68" customWidth="1"/>
    <col min="1787" max="1787" width="3.140625" style="68" customWidth="1"/>
    <col min="1788" max="1788" width="5" style="68" customWidth="1"/>
    <col min="1789" max="1789" width="1.7109375" style="68" customWidth="1"/>
    <col min="1790" max="1790" width="4.85546875" style="68" customWidth="1"/>
    <col min="1791" max="1791" width="1.28515625" style="68" customWidth="1"/>
    <col min="1792" max="1792" width="5.28515625" style="68" customWidth="1"/>
    <col min="1793" max="1793" width="0.85546875" style="68" customWidth="1"/>
    <col min="1794" max="1794" width="3" style="68" customWidth="1"/>
    <col min="1795" max="1795" width="3.42578125" style="68" customWidth="1"/>
    <col min="1796" max="1796" width="10.85546875" style="68" customWidth="1"/>
    <col min="1797" max="1797" width="14" style="68" customWidth="1"/>
    <col min="1798" max="1798" width="17.140625" style="68" customWidth="1"/>
    <col min="1799" max="1799" width="15.5703125" style="68" customWidth="1"/>
    <col min="1800" max="1800" width="13.28515625" style="68" customWidth="1"/>
    <col min="1801" max="1801" width="12.28515625" style="68" customWidth="1"/>
    <col min="1802" max="1802" width="13.42578125" style="68" customWidth="1"/>
    <col min="1803" max="1803" width="51.140625" style="68" customWidth="1"/>
    <col min="1804" max="1804" width="59" style="68" customWidth="1"/>
    <col min="1805" max="1805" width="60.85546875" style="68" customWidth="1"/>
    <col min="1806" max="1806" width="42.42578125" style="68" customWidth="1"/>
    <col min="1807" max="1807" width="15.42578125" style="68" customWidth="1"/>
    <col min="1808" max="1808" width="19" style="68" customWidth="1"/>
    <col min="1809" max="2025" width="9.140625" style="68"/>
    <col min="2026" max="2026" width="2.42578125" style="68" customWidth="1"/>
    <col min="2027" max="2027" width="40.28515625" style="68" customWidth="1"/>
    <col min="2028" max="2028" width="7.5703125" style="68" customWidth="1"/>
    <col min="2029" max="2029" width="4.28515625" style="68" customWidth="1"/>
    <col min="2030" max="2030" width="3" style="68" customWidth="1"/>
    <col min="2031" max="2031" width="5.140625" style="68" customWidth="1"/>
    <col min="2032" max="2032" width="1.140625" style="68" customWidth="1"/>
    <col min="2033" max="2033" width="3.42578125" style="68" customWidth="1"/>
    <col min="2034" max="2034" width="3" style="68" customWidth="1"/>
    <col min="2035" max="2035" width="4" style="68" customWidth="1"/>
    <col min="2036" max="2036" width="3.140625" style="68" customWidth="1"/>
    <col min="2037" max="2037" width="6.140625" style="68" customWidth="1"/>
    <col min="2038" max="2038" width="4.28515625" style="68" customWidth="1"/>
    <col min="2039" max="2039" width="1.7109375" style="68" customWidth="1"/>
    <col min="2040" max="2040" width="3.42578125" style="68" customWidth="1"/>
    <col min="2041" max="2041" width="2.7109375" style="68" customWidth="1"/>
    <col min="2042" max="2042" width="3.42578125" style="68" customWidth="1"/>
    <col min="2043" max="2043" width="3.140625" style="68" customWidth="1"/>
    <col min="2044" max="2044" width="5" style="68" customWidth="1"/>
    <col min="2045" max="2045" width="1.7109375" style="68" customWidth="1"/>
    <col min="2046" max="2046" width="4.85546875" style="68" customWidth="1"/>
    <col min="2047" max="2047" width="1.28515625" style="68" customWidth="1"/>
    <col min="2048" max="2048" width="5.28515625" style="68" customWidth="1"/>
    <col min="2049" max="2049" width="0.85546875" style="68" customWidth="1"/>
    <col min="2050" max="2050" width="3" style="68" customWidth="1"/>
    <col min="2051" max="2051" width="3.42578125" style="68" customWidth="1"/>
    <col min="2052" max="2052" width="10.85546875" style="68" customWidth="1"/>
    <col min="2053" max="2053" width="14" style="68" customWidth="1"/>
    <col min="2054" max="2054" width="17.140625" style="68" customWidth="1"/>
    <col min="2055" max="2055" width="15.5703125" style="68" customWidth="1"/>
    <col min="2056" max="2056" width="13.28515625" style="68" customWidth="1"/>
    <col min="2057" max="2057" width="12.28515625" style="68" customWidth="1"/>
    <col min="2058" max="2058" width="13.42578125" style="68" customWidth="1"/>
    <col min="2059" max="2059" width="51.140625" style="68" customWidth="1"/>
    <col min="2060" max="2060" width="59" style="68" customWidth="1"/>
    <col min="2061" max="2061" width="60.85546875" style="68" customWidth="1"/>
    <col min="2062" max="2062" width="42.42578125" style="68" customWidth="1"/>
    <col min="2063" max="2063" width="15.42578125" style="68" customWidth="1"/>
    <col min="2064" max="2064" width="19" style="68" customWidth="1"/>
    <col min="2065" max="2281" width="9.140625" style="68"/>
    <col min="2282" max="2282" width="2.42578125" style="68" customWidth="1"/>
    <col min="2283" max="2283" width="40.28515625" style="68" customWidth="1"/>
    <col min="2284" max="2284" width="7.5703125" style="68" customWidth="1"/>
    <col min="2285" max="2285" width="4.28515625" style="68" customWidth="1"/>
    <col min="2286" max="2286" width="3" style="68" customWidth="1"/>
    <col min="2287" max="2287" width="5.140625" style="68" customWidth="1"/>
    <col min="2288" max="2288" width="1.140625" style="68" customWidth="1"/>
    <col min="2289" max="2289" width="3.42578125" style="68" customWidth="1"/>
    <col min="2290" max="2290" width="3" style="68" customWidth="1"/>
    <col min="2291" max="2291" width="4" style="68" customWidth="1"/>
    <col min="2292" max="2292" width="3.140625" style="68" customWidth="1"/>
    <col min="2293" max="2293" width="6.140625" style="68" customWidth="1"/>
    <col min="2294" max="2294" width="4.28515625" style="68" customWidth="1"/>
    <col min="2295" max="2295" width="1.7109375" style="68" customWidth="1"/>
    <col min="2296" max="2296" width="3.42578125" style="68" customWidth="1"/>
    <col min="2297" max="2297" width="2.7109375" style="68" customWidth="1"/>
    <col min="2298" max="2298" width="3.42578125" style="68" customWidth="1"/>
    <col min="2299" max="2299" width="3.140625" style="68" customWidth="1"/>
    <col min="2300" max="2300" width="5" style="68" customWidth="1"/>
    <col min="2301" max="2301" width="1.7109375" style="68" customWidth="1"/>
    <col min="2302" max="2302" width="4.85546875" style="68" customWidth="1"/>
    <col min="2303" max="2303" width="1.28515625" style="68" customWidth="1"/>
    <col min="2304" max="2304" width="5.28515625" style="68" customWidth="1"/>
    <col min="2305" max="2305" width="0.85546875" style="68" customWidth="1"/>
    <col min="2306" max="2306" width="3" style="68" customWidth="1"/>
    <col min="2307" max="2307" width="3.42578125" style="68" customWidth="1"/>
    <col min="2308" max="2308" width="10.85546875" style="68" customWidth="1"/>
    <col min="2309" max="2309" width="14" style="68" customWidth="1"/>
    <col min="2310" max="2310" width="17.140625" style="68" customWidth="1"/>
    <col min="2311" max="2311" width="15.5703125" style="68" customWidth="1"/>
    <col min="2312" max="2312" width="13.28515625" style="68" customWidth="1"/>
    <col min="2313" max="2313" width="12.28515625" style="68" customWidth="1"/>
    <col min="2314" max="2314" width="13.42578125" style="68" customWidth="1"/>
    <col min="2315" max="2315" width="51.140625" style="68" customWidth="1"/>
    <col min="2316" max="2316" width="59" style="68" customWidth="1"/>
    <col min="2317" max="2317" width="60.85546875" style="68" customWidth="1"/>
    <col min="2318" max="2318" width="42.42578125" style="68" customWidth="1"/>
    <col min="2319" max="2319" width="15.42578125" style="68" customWidth="1"/>
    <col min="2320" max="2320" width="19" style="68" customWidth="1"/>
    <col min="2321" max="2537" width="9.140625" style="68"/>
    <col min="2538" max="2538" width="2.42578125" style="68" customWidth="1"/>
    <col min="2539" max="2539" width="40.28515625" style="68" customWidth="1"/>
    <col min="2540" max="2540" width="7.5703125" style="68" customWidth="1"/>
    <col min="2541" max="2541" width="4.28515625" style="68" customWidth="1"/>
    <col min="2542" max="2542" width="3" style="68" customWidth="1"/>
    <col min="2543" max="2543" width="5.140625" style="68" customWidth="1"/>
    <col min="2544" max="2544" width="1.140625" style="68" customWidth="1"/>
    <col min="2545" max="2545" width="3.42578125" style="68" customWidth="1"/>
    <col min="2546" max="2546" width="3" style="68" customWidth="1"/>
    <col min="2547" max="2547" width="4" style="68" customWidth="1"/>
    <col min="2548" max="2548" width="3.140625" style="68" customWidth="1"/>
    <col min="2549" max="2549" width="6.140625" style="68" customWidth="1"/>
    <col min="2550" max="2550" width="4.28515625" style="68" customWidth="1"/>
    <col min="2551" max="2551" width="1.7109375" style="68" customWidth="1"/>
    <col min="2552" max="2552" width="3.42578125" style="68" customWidth="1"/>
    <col min="2553" max="2553" width="2.7109375" style="68" customWidth="1"/>
    <col min="2554" max="2554" width="3.42578125" style="68" customWidth="1"/>
    <col min="2555" max="2555" width="3.140625" style="68" customWidth="1"/>
    <col min="2556" max="2556" width="5" style="68" customWidth="1"/>
    <col min="2557" max="2557" width="1.7109375" style="68" customWidth="1"/>
    <col min="2558" max="2558" width="4.85546875" style="68" customWidth="1"/>
    <col min="2559" max="2559" width="1.28515625" style="68" customWidth="1"/>
    <col min="2560" max="2560" width="5.28515625" style="68" customWidth="1"/>
    <col min="2561" max="2561" width="0.85546875" style="68" customWidth="1"/>
    <col min="2562" max="2562" width="3" style="68" customWidth="1"/>
    <col min="2563" max="2563" width="3.42578125" style="68" customWidth="1"/>
    <col min="2564" max="2564" width="10.85546875" style="68" customWidth="1"/>
    <col min="2565" max="2565" width="14" style="68" customWidth="1"/>
    <col min="2566" max="2566" width="17.140625" style="68" customWidth="1"/>
    <col min="2567" max="2567" width="15.5703125" style="68" customWidth="1"/>
    <col min="2568" max="2568" width="13.28515625" style="68" customWidth="1"/>
    <col min="2569" max="2569" width="12.28515625" style="68" customWidth="1"/>
    <col min="2570" max="2570" width="13.42578125" style="68" customWidth="1"/>
    <col min="2571" max="2571" width="51.140625" style="68" customWidth="1"/>
    <col min="2572" max="2572" width="59" style="68" customWidth="1"/>
    <col min="2573" max="2573" width="60.85546875" style="68" customWidth="1"/>
    <col min="2574" max="2574" width="42.42578125" style="68" customWidth="1"/>
    <col min="2575" max="2575" width="15.42578125" style="68" customWidth="1"/>
    <col min="2576" max="2576" width="19" style="68" customWidth="1"/>
    <col min="2577" max="2793" width="9.140625" style="68"/>
    <col min="2794" max="2794" width="2.42578125" style="68" customWidth="1"/>
    <col min="2795" max="2795" width="40.28515625" style="68" customWidth="1"/>
    <col min="2796" max="2796" width="7.5703125" style="68" customWidth="1"/>
    <col min="2797" max="2797" width="4.28515625" style="68" customWidth="1"/>
    <col min="2798" max="2798" width="3" style="68" customWidth="1"/>
    <col min="2799" max="2799" width="5.140625" style="68" customWidth="1"/>
    <col min="2800" max="2800" width="1.140625" style="68" customWidth="1"/>
    <col min="2801" max="2801" width="3.42578125" style="68" customWidth="1"/>
    <col min="2802" max="2802" width="3" style="68" customWidth="1"/>
    <col min="2803" max="2803" width="4" style="68" customWidth="1"/>
    <col min="2804" max="2804" width="3.140625" style="68" customWidth="1"/>
    <col min="2805" max="2805" width="6.140625" style="68" customWidth="1"/>
    <col min="2806" max="2806" width="4.28515625" style="68" customWidth="1"/>
    <col min="2807" max="2807" width="1.7109375" style="68" customWidth="1"/>
    <col min="2808" max="2808" width="3.42578125" style="68" customWidth="1"/>
    <col min="2809" max="2809" width="2.7109375" style="68" customWidth="1"/>
    <col min="2810" max="2810" width="3.42578125" style="68" customWidth="1"/>
    <col min="2811" max="2811" width="3.140625" style="68" customWidth="1"/>
    <col min="2812" max="2812" width="5" style="68" customWidth="1"/>
    <col min="2813" max="2813" width="1.7109375" style="68" customWidth="1"/>
    <col min="2814" max="2814" width="4.85546875" style="68" customWidth="1"/>
    <col min="2815" max="2815" width="1.28515625" style="68" customWidth="1"/>
    <col min="2816" max="2816" width="5.28515625" style="68" customWidth="1"/>
    <col min="2817" max="2817" width="0.85546875" style="68" customWidth="1"/>
    <col min="2818" max="2818" width="3" style="68" customWidth="1"/>
    <col min="2819" max="2819" width="3.42578125" style="68" customWidth="1"/>
    <col min="2820" max="2820" width="10.85546875" style="68" customWidth="1"/>
    <col min="2821" max="2821" width="14" style="68" customWidth="1"/>
    <col min="2822" max="2822" width="17.140625" style="68" customWidth="1"/>
    <col min="2823" max="2823" width="15.5703125" style="68" customWidth="1"/>
    <col min="2824" max="2824" width="13.28515625" style="68" customWidth="1"/>
    <col min="2825" max="2825" width="12.28515625" style="68" customWidth="1"/>
    <col min="2826" max="2826" width="13.42578125" style="68" customWidth="1"/>
    <col min="2827" max="2827" width="51.140625" style="68" customWidth="1"/>
    <col min="2828" max="2828" width="59" style="68" customWidth="1"/>
    <col min="2829" max="2829" width="60.85546875" style="68" customWidth="1"/>
    <col min="2830" max="2830" width="42.42578125" style="68" customWidth="1"/>
    <col min="2831" max="2831" width="15.42578125" style="68" customWidth="1"/>
    <col min="2832" max="2832" width="19" style="68" customWidth="1"/>
    <col min="2833" max="3049" width="9.140625" style="68"/>
    <col min="3050" max="3050" width="2.42578125" style="68" customWidth="1"/>
    <col min="3051" max="3051" width="40.28515625" style="68" customWidth="1"/>
    <col min="3052" max="3052" width="7.5703125" style="68" customWidth="1"/>
    <col min="3053" max="3053" width="4.28515625" style="68" customWidth="1"/>
    <col min="3054" max="3054" width="3" style="68" customWidth="1"/>
    <col min="3055" max="3055" width="5.140625" style="68" customWidth="1"/>
    <col min="3056" max="3056" width="1.140625" style="68" customWidth="1"/>
    <col min="3057" max="3057" width="3.42578125" style="68" customWidth="1"/>
    <col min="3058" max="3058" width="3" style="68" customWidth="1"/>
    <col min="3059" max="3059" width="4" style="68" customWidth="1"/>
    <col min="3060" max="3060" width="3.140625" style="68" customWidth="1"/>
    <col min="3061" max="3061" width="6.140625" style="68" customWidth="1"/>
    <col min="3062" max="3062" width="4.28515625" style="68" customWidth="1"/>
    <col min="3063" max="3063" width="1.7109375" style="68" customWidth="1"/>
    <col min="3064" max="3064" width="3.42578125" style="68" customWidth="1"/>
    <col min="3065" max="3065" width="2.7109375" style="68" customWidth="1"/>
    <col min="3066" max="3066" width="3.42578125" style="68" customWidth="1"/>
    <col min="3067" max="3067" width="3.140625" style="68" customWidth="1"/>
    <col min="3068" max="3068" width="5" style="68" customWidth="1"/>
    <col min="3069" max="3069" width="1.7109375" style="68" customWidth="1"/>
    <col min="3070" max="3070" width="4.85546875" style="68" customWidth="1"/>
    <col min="3071" max="3071" width="1.28515625" style="68" customWidth="1"/>
    <col min="3072" max="3072" width="5.28515625" style="68" customWidth="1"/>
    <col min="3073" max="3073" width="0.85546875" style="68" customWidth="1"/>
    <col min="3074" max="3074" width="3" style="68" customWidth="1"/>
    <col min="3075" max="3075" width="3.42578125" style="68" customWidth="1"/>
    <col min="3076" max="3076" width="10.85546875" style="68" customWidth="1"/>
    <col min="3077" max="3077" width="14" style="68" customWidth="1"/>
    <col min="3078" max="3078" width="17.140625" style="68" customWidth="1"/>
    <col min="3079" max="3079" width="15.5703125" style="68" customWidth="1"/>
    <col min="3080" max="3080" width="13.28515625" style="68" customWidth="1"/>
    <col min="3081" max="3081" width="12.28515625" style="68" customWidth="1"/>
    <col min="3082" max="3082" width="13.42578125" style="68" customWidth="1"/>
    <col min="3083" max="3083" width="51.140625" style="68" customWidth="1"/>
    <col min="3084" max="3084" width="59" style="68" customWidth="1"/>
    <col min="3085" max="3085" width="60.85546875" style="68" customWidth="1"/>
    <col min="3086" max="3086" width="42.42578125" style="68" customWidth="1"/>
    <col min="3087" max="3087" width="15.42578125" style="68" customWidth="1"/>
    <col min="3088" max="3088" width="19" style="68" customWidth="1"/>
    <col min="3089" max="3305" width="9.140625" style="68"/>
    <col min="3306" max="3306" width="2.42578125" style="68" customWidth="1"/>
    <col min="3307" max="3307" width="40.28515625" style="68" customWidth="1"/>
    <col min="3308" max="3308" width="7.5703125" style="68" customWidth="1"/>
    <col min="3309" max="3309" width="4.28515625" style="68" customWidth="1"/>
    <col min="3310" max="3310" width="3" style="68" customWidth="1"/>
    <col min="3311" max="3311" width="5.140625" style="68" customWidth="1"/>
    <col min="3312" max="3312" width="1.140625" style="68" customWidth="1"/>
    <col min="3313" max="3313" width="3.42578125" style="68" customWidth="1"/>
    <col min="3314" max="3314" width="3" style="68" customWidth="1"/>
    <col min="3315" max="3315" width="4" style="68" customWidth="1"/>
    <col min="3316" max="3316" width="3.140625" style="68" customWidth="1"/>
    <col min="3317" max="3317" width="6.140625" style="68" customWidth="1"/>
    <col min="3318" max="3318" width="4.28515625" style="68" customWidth="1"/>
    <col min="3319" max="3319" width="1.7109375" style="68" customWidth="1"/>
    <col min="3320" max="3320" width="3.42578125" style="68" customWidth="1"/>
    <col min="3321" max="3321" width="2.7109375" style="68" customWidth="1"/>
    <col min="3322" max="3322" width="3.42578125" style="68" customWidth="1"/>
    <col min="3323" max="3323" width="3.140625" style="68" customWidth="1"/>
    <col min="3324" max="3324" width="5" style="68" customWidth="1"/>
    <col min="3325" max="3325" width="1.7109375" style="68" customWidth="1"/>
    <col min="3326" max="3326" width="4.85546875" style="68" customWidth="1"/>
    <col min="3327" max="3327" width="1.28515625" style="68" customWidth="1"/>
    <col min="3328" max="3328" width="5.28515625" style="68" customWidth="1"/>
    <col min="3329" max="3329" width="0.85546875" style="68" customWidth="1"/>
    <col min="3330" max="3330" width="3" style="68" customWidth="1"/>
    <col min="3331" max="3331" width="3.42578125" style="68" customWidth="1"/>
    <col min="3332" max="3332" width="10.85546875" style="68" customWidth="1"/>
    <col min="3333" max="3333" width="14" style="68" customWidth="1"/>
    <col min="3334" max="3334" width="17.140625" style="68" customWidth="1"/>
    <col min="3335" max="3335" width="15.5703125" style="68" customWidth="1"/>
    <col min="3336" max="3336" width="13.28515625" style="68" customWidth="1"/>
    <col min="3337" max="3337" width="12.28515625" style="68" customWidth="1"/>
    <col min="3338" max="3338" width="13.42578125" style="68" customWidth="1"/>
    <col min="3339" max="3339" width="51.140625" style="68" customWidth="1"/>
    <col min="3340" max="3340" width="59" style="68" customWidth="1"/>
    <col min="3341" max="3341" width="60.85546875" style="68" customWidth="1"/>
    <col min="3342" max="3342" width="42.42578125" style="68" customWidth="1"/>
    <col min="3343" max="3343" width="15.42578125" style="68" customWidth="1"/>
    <col min="3344" max="3344" width="19" style="68" customWidth="1"/>
    <col min="3345" max="3561" width="9.140625" style="68"/>
    <col min="3562" max="3562" width="2.42578125" style="68" customWidth="1"/>
    <col min="3563" max="3563" width="40.28515625" style="68" customWidth="1"/>
    <col min="3564" max="3564" width="7.5703125" style="68" customWidth="1"/>
    <col min="3565" max="3565" width="4.28515625" style="68" customWidth="1"/>
    <col min="3566" max="3566" width="3" style="68" customWidth="1"/>
    <col min="3567" max="3567" width="5.140625" style="68" customWidth="1"/>
    <col min="3568" max="3568" width="1.140625" style="68" customWidth="1"/>
    <col min="3569" max="3569" width="3.42578125" style="68" customWidth="1"/>
    <col min="3570" max="3570" width="3" style="68" customWidth="1"/>
    <col min="3571" max="3571" width="4" style="68" customWidth="1"/>
    <col min="3572" max="3572" width="3.140625" style="68" customWidth="1"/>
    <col min="3573" max="3573" width="6.140625" style="68" customWidth="1"/>
    <col min="3574" max="3574" width="4.28515625" style="68" customWidth="1"/>
    <col min="3575" max="3575" width="1.7109375" style="68" customWidth="1"/>
    <col min="3576" max="3576" width="3.42578125" style="68" customWidth="1"/>
    <col min="3577" max="3577" width="2.7109375" style="68" customWidth="1"/>
    <col min="3578" max="3578" width="3.42578125" style="68" customWidth="1"/>
    <col min="3579" max="3579" width="3.140625" style="68" customWidth="1"/>
    <col min="3580" max="3580" width="5" style="68" customWidth="1"/>
    <col min="3581" max="3581" width="1.7109375" style="68" customWidth="1"/>
    <col min="3582" max="3582" width="4.85546875" style="68" customWidth="1"/>
    <col min="3583" max="3583" width="1.28515625" style="68" customWidth="1"/>
    <col min="3584" max="3584" width="5.28515625" style="68" customWidth="1"/>
    <col min="3585" max="3585" width="0.85546875" style="68" customWidth="1"/>
    <col min="3586" max="3586" width="3" style="68" customWidth="1"/>
    <col min="3587" max="3587" width="3.42578125" style="68" customWidth="1"/>
    <col min="3588" max="3588" width="10.85546875" style="68" customWidth="1"/>
    <col min="3589" max="3589" width="14" style="68" customWidth="1"/>
    <col min="3590" max="3590" width="17.140625" style="68" customWidth="1"/>
    <col min="3591" max="3591" width="15.5703125" style="68" customWidth="1"/>
    <col min="3592" max="3592" width="13.28515625" style="68" customWidth="1"/>
    <col min="3593" max="3593" width="12.28515625" style="68" customWidth="1"/>
    <col min="3594" max="3594" width="13.42578125" style="68" customWidth="1"/>
    <col min="3595" max="3595" width="51.140625" style="68" customWidth="1"/>
    <col min="3596" max="3596" width="59" style="68" customWidth="1"/>
    <col min="3597" max="3597" width="60.85546875" style="68" customWidth="1"/>
    <col min="3598" max="3598" width="42.42578125" style="68" customWidth="1"/>
    <col min="3599" max="3599" width="15.42578125" style="68" customWidth="1"/>
    <col min="3600" max="3600" width="19" style="68" customWidth="1"/>
    <col min="3601" max="3817" width="9.140625" style="68"/>
    <col min="3818" max="3818" width="2.42578125" style="68" customWidth="1"/>
    <col min="3819" max="3819" width="40.28515625" style="68" customWidth="1"/>
    <col min="3820" max="3820" width="7.5703125" style="68" customWidth="1"/>
    <col min="3821" max="3821" width="4.28515625" style="68" customWidth="1"/>
    <col min="3822" max="3822" width="3" style="68" customWidth="1"/>
    <col min="3823" max="3823" width="5.140625" style="68" customWidth="1"/>
    <col min="3824" max="3824" width="1.140625" style="68" customWidth="1"/>
    <col min="3825" max="3825" width="3.42578125" style="68" customWidth="1"/>
    <col min="3826" max="3826" width="3" style="68" customWidth="1"/>
    <col min="3827" max="3827" width="4" style="68" customWidth="1"/>
    <col min="3828" max="3828" width="3.140625" style="68" customWidth="1"/>
    <col min="3829" max="3829" width="6.140625" style="68" customWidth="1"/>
    <col min="3830" max="3830" width="4.28515625" style="68" customWidth="1"/>
    <col min="3831" max="3831" width="1.7109375" style="68" customWidth="1"/>
    <col min="3832" max="3832" width="3.42578125" style="68" customWidth="1"/>
    <col min="3833" max="3833" width="2.7109375" style="68" customWidth="1"/>
    <col min="3834" max="3834" width="3.42578125" style="68" customWidth="1"/>
    <col min="3835" max="3835" width="3.140625" style="68" customWidth="1"/>
    <col min="3836" max="3836" width="5" style="68" customWidth="1"/>
    <col min="3837" max="3837" width="1.7109375" style="68" customWidth="1"/>
    <col min="3838" max="3838" width="4.85546875" style="68" customWidth="1"/>
    <col min="3839" max="3839" width="1.28515625" style="68" customWidth="1"/>
    <col min="3840" max="3840" width="5.28515625" style="68" customWidth="1"/>
    <col min="3841" max="3841" width="0.85546875" style="68" customWidth="1"/>
    <col min="3842" max="3842" width="3" style="68" customWidth="1"/>
    <col min="3843" max="3843" width="3.42578125" style="68" customWidth="1"/>
    <col min="3844" max="3844" width="10.85546875" style="68" customWidth="1"/>
    <col min="3845" max="3845" width="14" style="68" customWidth="1"/>
    <col min="3846" max="3846" width="17.140625" style="68" customWidth="1"/>
    <col min="3847" max="3847" width="15.5703125" style="68" customWidth="1"/>
    <col min="3848" max="3848" width="13.28515625" style="68" customWidth="1"/>
    <col min="3849" max="3849" width="12.28515625" style="68" customWidth="1"/>
    <col min="3850" max="3850" width="13.42578125" style="68" customWidth="1"/>
    <col min="3851" max="3851" width="51.140625" style="68" customWidth="1"/>
    <col min="3852" max="3852" width="59" style="68" customWidth="1"/>
    <col min="3853" max="3853" width="60.85546875" style="68" customWidth="1"/>
    <col min="3854" max="3854" width="42.42578125" style="68" customWidth="1"/>
    <col min="3855" max="3855" width="15.42578125" style="68" customWidth="1"/>
    <col min="3856" max="3856" width="19" style="68" customWidth="1"/>
    <col min="3857" max="4073" width="9.140625" style="68"/>
    <col min="4074" max="4074" width="2.42578125" style="68" customWidth="1"/>
    <col min="4075" max="4075" width="40.28515625" style="68" customWidth="1"/>
    <col min="4076" max="4076" width="7.5703125" style="68" customWidth="1"/>
    <col min="4077" max="4077" width="4.28515625" style="68" customWidth="1"/>
    <col min="4078" max="4078" width="3" style="68" customWidth="1"/>
    <col min="4079" max="4079" width="5.140625" style="68" customWidth="1"/>
    <col min="4080" max="4080" width="1.140625" style="68" customWidth="1"/>
    <col min="4081" max="4081" width="3.42578125" style="68" customWidth="1"/>
    <col min="4082" max="4082" width="3" style="68" customWidth="1"/>
    <col min="4083" max="4083" width="4" style="68" customWidth="1"/>
    <col min="4084" max="4084" width="3.140625" style="68" customWidth="1"/>
    <col min="4085" max="4085" width="6.140625" style="68" customWidth="1"/>
    <col min="4086" max="4086" width="4.28515625" style="68" customWidth="1"/>
    <col min="4087" max="4087" width="1.7109375" style="68" customWidth="1"/>
    <col min="4088" max="4088" width="3.42578125" style="68" customWidth="1"/>
    <col min="4089" max="4089" width="2.7109375" style="68" customWidth="1"/>
    <col min="4090" max="4090" width="3.42578125" style="68" customWidth="1"/>
    <col min="4091" max="4091" width="3.140625" style="68" customWidth="1"/>
    <col min="4092" max="4092" width="5" style="68" customWidth="1"/>
    <col min="4093" max="4093" width="1.7109375" style="68" customWidth="1"/>
    <col min="4094" max="4094" width="4.85546875" style="68" customWidth="1"/>
    <col min="4095" max="4095" width="1.28515625" style="68" customWidth="1"/>
    <col min="4096" max="4096" width="5.28515625" style="68" customWidth="1"/>
    <col min="4097" max="4097" width="0.85546875" style="68" customWidth="1"/>
    <col min="4098" max="4098" width="3" style="68" customWidth="1"/>
    <col min="4099" max="4099" width="3.42578125" style="68" customWidth="1"/>
    <col min="4100" max="4100" width="10.85546875" style="68" customWidth="1"/>
    <col min="4101" max="4101" width="14" style="68" customWidth="1"/>
    <col min="4102" max="4102" width="17.140625" style="68" customWidth="1"/>
    <col min="4103" max="4103" width="15.5703125" style="68" customWidth="1"/>
    <col min="4104" max="4104" width="13.28515625" style="68" customWidth="1"/>
    <col min="4105" max="4105" width="12.28515625" style="68" customWidth="1"/>
    <col min="4106" max="4106" width="13.42578125" style="68" customWidth="1"/>
    <col min="4107" max="4107" width="51.140625" style="68" customWidth="1"/>
    <col min="4108" max="4108" width="59" style="68" customWidth="1"/>
    <col min="4109" max="4109" width="60.85546875" style="68" customWidth="1"/>
    <col min="4110" max="4110" width="42.42578125" style="68" customWidth="1"/>
    <col min="4111" max="4111" width="15.42578125" style="68" customWidth="1"/>
    <col min="4112" max="4112" width="19" style="68" customWidth="1"/>
    <col min="4113" max="4329" width="9.140625" style="68"/>
    <col min="4330" max="4330" width="2.42578125" style="68" customWidth="1"/>
    <col min="4331" max="4331" width="40.28515625" style="68" customWidth="1"/>
    <col min="4332" max="4332" width="7.5703125" style="68" customWidth="1"/>
    <col min="4333" max="4333" width="4.28515625" style="68" customWidth="1"/>
    <col min="4334" max="4334" width="3" style="68" customWidth="1"/>
    <col min="4335" max="4335" width="5.140625" style="68" customWidth="1"/>
    <col min="4336" max="4336" width="1.140625" style="68" customWidth="1"/>
    <col min="4337" max="4337" width="3.42578125" style="68" customWidth="1"/>
    <col min="4338" max="4338" width="3" style="68" customWidth="1"/>
    <col min="4339" max="4339" width="4" style="68" customWidth="1"/>
    <col min="4340" max="4340" width="3.140625" style="68" customWidth="1"/>
    <col min="4341" max="4341" width="6.140625" style="68" customWidth="1"/>
    <col min="4342" max="4342" width="4.28515625" style="68" customWidth="1"/>
    <col min="4343" max="4343" width="1.7109375" style="68" customWidth="1"/>
    <col min="4344" max="4344" width="3.42578125" style="68" customWidth="1"/>
    <col min="4345" max="4345" width="2.7109375" style="68" customWidth="1"/>
    <col min="4346" max="4346" width="3.42578125" style="68" customWidth="1"/>
    <col min="4347" max="4347" width="3.140625" style="68" customWidth="1"/>
    <col min="4348" max="4348" width="5" style="68" customWidth="1"/>
    <col min="4349" max="4349" width="1.7109375" style="68" customWidth="1"/>
    <col min="4350" max="4350" width="4.85546875" style="68" customWidth="1"/>
    <col min="4351" max="4351" width="1.28515625" style="68" customWidth="1"/>
    <col min="4352" max="4352" width="5.28515625" style="68" customWidth="1"/>
    <col min="4353" max="4353" width="0.85546875" style="68" customWidth="1"/>
    <col min="4354" max="4354" width="3" style="68" customWidth="1"/>
    <col min="4355" max="4355" width="3.42578125" style="68" customWidth="1"/>
    <col min="4356" max="4356" width="10.85546875" style="68" customWidth="1"/>
    <col min="4357" max="4357" width="14" style="68" customWidth="1"/>
    <col min="4358" max="4358" width="17.140625" style="68" customWidth="1"/>
    <col min="4359" max="4359" width="15.5703125" style="68" customWidth="1"/>
    <col min="4360" max="4360" width="13.28515625" style="68" customWidth="1"/>
    <col min="4361" max="4361" width="12.28515625" style="68" customWidth="1"/>
    <col min="4362" max="4362" width="13.42578125" style="68" customWidth="1"/>
    <col min="4363" max="4363" width="51.140625" style="68" customWidth="1"/>
    <col min="4364" max="4364" width="59" style="68" customWidth="1"/>
    <col min="4365" max="4365" width="60.85546875" style="68" customWidth="1"/>
    <col min="4366" max="4366" width="42.42578125" style="68" customWidth="1"/>
    <col min="4367" max="4367" width="15.42578125" style="68" customWidth="1"/>
    <col min="4368" max="4368" width="19" style="68" customWidth="1"/>
    <col min="4369" max="4585" width="9.140625" style="68"/>
    <col min="4586" max="4586" width="2.42578125" style="68" customWidth="1"/>
    <col min="4587" max="4587" width="40.28515625" style="68" customWidth="1"/>
    <col min="4588" max="4588" width="7.5703125" style="68" customWidth="1"/>
    <col min="4589" max="4589" width="4.28515625" style="68" customWidth="1"/>
    <col min="4590" max="4590" width="3" style="68" customWidth="1"/>
    <col min="4591" max="4591" width="5.140625" style="68" customWidth="1"/>
    <col min="4592" max="4592" width="1.140625" style="68" customWidth="1"/>
    <col min="4593" max="4593" width="3.42578125" style="68" customWidth="1"/>
    <col min="4594" max="4594" width="3" style="68" customWidth="1"/>
    <col min="4595" max="4595" width="4" style="68" customWidth="1"/>
    <col min="4596" max="4596" width="3.140625" style="68" customWidth="1"/>
    <col min="4597" max="4597" width="6.140625" style="68" customWidth="1"/>
    <col min="4598" max="4598" width="4.28515625" style="68" customWidth="1"/>
    <col min="4599" max="4599" width="1.7109375" style="68" customWidth="1"/>
    <col min="4600" max="4600" width="3.42578125" style="68" customWidth="1"/>
    <col min="4601" max="4601" width="2.7109375" style="68" customWidth="1"/>
    <col min="4602" max="4602" width="3.42578125" style="68" customWidth="1"/>
    <col min="4603" max="4603" width="3.140625" style="68" customWidth="1"/>
    <col min="4604" max="4604" width="5" style="68" customWidth="1"/>
    <col min="4605" max="4605" width="1.7109375" style="68" customWidth="1"/>
    <col min="4606" max="4606" width="4.85546875" style="68" customWidth="1"/>
    <col min="4607" max="4607" width="1.28515625" style="68" customWidth="1"/>
    <col min="4608" max="4608" width="5.28515625" style="68" customWidth="1"/>
    <col min="4609" max="4609" width="0.85546875" style="68" customWidth="1"/>
    <col min="4610" max="4610" width="3" style="68" customWidth="1"/>
    <col min="4611" max="4611" width="3.42578125" style="68" customWidth="1"/>
    <col min="4612" max="4612" width="10.85546875" style="68" customWidth="1"/>
    <col min="4613" max="4613" width="14" style="68" customWidth="1"/>
    <col min="4614" max="4614" width="17.140625" style="68" customWidth="1"/>
    <col min="4615" max="4615" width="15.5703125" style="68" customWidth="1"/>
    <col min="4616" max="4616" width="13.28515625" style="68" customWidth="1"/>
    <col min="4617" max="4617" width="12.28515625" style="68" customWidth="1"/>
    <col min="4618" max="4618" width="13.42578125" style="68" customWidth="1"/>
    <col min="4619" max="4619" width="51.140625" style="68" customWidth="1"/>
    <col min="4620" max="4620" width="59" style="68" customWidth="1"/>
    <col min="4621" max="4621" width="60.85546875" style="68" customWidth="1"/>
    <col min="4622" max="4622" width="42.42578125" style="68" customWidth="1"/>
    <col min="4623" max="4623" width="15.42578125" style="68" customWidth="1"/>
    <col min="4624" max="4624" width="19" style="68" customWidth="1"/>
    <col min="4625" max="4841" width="9.140625" style="68"/>
    <col min="4842" max="4842" width="2.42578125" style="68" customWidth="1"/>
    <col min="4843" max="4843" width="40.28515625" style="68" customWidth="1"/>
    <col min="4844" max="4844" width="7.5703125" style="68" customWidth="1"/>
    <col min="4845" max="4845" width="4.28515625" style="68" customWidth="1"/>
    <col min="4846" max="4846" width="3" style="68" customWidth="1"/>
    <col min="4847" max="4847" width="5.140625" style="68" customWidth="1"/>
    <col min="4848" max="4848" width="1.140625" style="68" customWidth="1"/>
    <col min="4849" max="4849" width="3.42578125" style="68" customWidth="1"/>
    <col min="4850" max="4850" width="3" style="68" customWidth="1"/>
    <col min="4851" max="4851" width="4" style="68" customWidth="1"/>
    <col min="4852" max="4852" width="3.140625" style="68" customWidth="1"/>
    <col min="4853" max="4853" width="6.140625" style="68" customWidth="1"/>
    <col min="4854" max="4854" width="4.28515625" style="68" customWidth="1"/>
    <col min="4855" max="4855" width="1.7109375" style="68" customWidth="1"/>
    <col min="4856" max="4856" width="3.42578125" style="68" customWidth="1"/>
    <col min="4857" max="4857" width="2.7109375" style="68" customWidth="1"/>
    <col min="4858" max="4858" width="3.42578125" style="68" customWidth="1"/>
    <col min="4859" max="4859" width="3.140625" style="68" customWidth="1"/>
    <col min="4860" max="4860" width="5" style="68" customWidth="1"/>
    <col min="4861" max="4861" width="1.7109375" style="68" customWidth="1"/>
    <col min="4862" max="4862" width="4.85546875" style="68" customWidth="1"/>
    <col min="4863" max="4863" width="1.28515625" style="68" customWidth="1"/>
    <col min="4864" max="4864" width="5.28515625" style="68" customWidth="1"/>
    <col min="4865" max="4865" width="0.85546875" style="68" customWidth="1"/>
    <col min="4866" max="4866" width="3" style="68" customWidth="1"/>
    <col min="4867" max="4867" width="3.42578125" style="68" customWidth="1"/>
    <col min="4868" max="4868" width="10.85546875" style="68" customWidth="1"/>
    <col min="4869" max="4869" width="14" style="68" customWidth="1"/>
    <col min="4870" max="4870" width="17.140625" style="68" customWidth="1"/>
    <col min="4871" max="4871" width="15.5703125" style="68" customWidth="1"/>
    <col min="4872" max="4872" width="13.28515625" style="68" customWidth="1"/>
    <col min="4873" max="4873" width="12.28515625" style="68" customWidth="1"/>
    <col min="4874" max="4874" width="13.42578125" style="68" customWidth="1"/>
    <col min="4875" max="4875" width="51.140625" style="68" customWidth="1"/>
    <col min="4876" max="4876" width="59" style="68" customWidth="1"/>
    <col min="4877" max="4877" width="60.85546875" style="68" customWidth="1"/>
    <col min="4878" max="4878" width="42.42578125" style="68" customWidth="1"/>
    <col min="4879" max="4879" width="15.42578125" style="68" customWidth="1"/>
    <col min="4880" max="4880" width="19" style="68" customWidth="1"/>
    <col min="4881" max="5097" width="9.140625" style="68"/>
    <col min="5098" max="5098" width="2.42578125" style="68" customWidth="1"/>
    <col min="5099" max="5099" width="40.28515625" style="68" customWidth="1"/>
    <col min="5100" max="5100" width="7.5703125" style="68" customWidth="1"/>
    <col min="5101" max="5101" width="4.28515625" style="68" customWidth="1"/>
    <col min="5102" max="5102" width="3" style="68" customWidth="1"/>
    <col min="5103" max="5103" width="5.140625" style="68" customWidth="1"/>
    <col min="5104" max="5104" width="1.140625" style="68" customWidth="1"/>
    <col min="5105" max="5105" width="3.42578125" style="68" customWidth="1"/>
    <col min="5106" max="5106" width="3" style="68" customWidth="1"/>
    <col min="5107" max="5107" width="4" style="68" customWidth="1"/>
    <col min="5108" max="5108" width="3.140625" style="68" customWidth="1"/>
    <col min="5109" max="5109" width="6.140625" style="68" customWidth="1"/>
    <col min="5110" max="5110" width="4.28515625" style="68" customWidth="1"/>
    <col min="5111" max="5111" width="1.7109375" style="68" customWidth="1"/>
    <col min="5112" max="5112" width="3.42578125" style="68" customWidth="1"/>
    <col min="5113" max="5113" width="2.7109375" style="68" customWidth="1"/>
    <col min="5114" max="5114" width="3.42578125" style="68" customWidth="1"/>
    <col min="5115" max="5115" width="3.140625" style="68" customWidth="1"/>
    <col min="5116" max="5116" width="5" style="68" customWidth="1"/>
    <col min="5117" max="5117" width="1.7109375" style="68" customWidth="1"/>
    <col min="5118" max="5118" width="4.85546875" style="68" customWidth="1"/>
    <col min="5119" max="5119" width="1.28515625" style="68" customWidth="1"/>
    <col min="5120" max="5120" width="5.28515625" style="68" customWidth="1"/>
    <col min="5121" max="5121" width="0.85546875" style="68" customWidth="1"/>
    <col min="5122" max="5122" width="3" style="68" customWidth="1"/>
    <col min="5123" max="5123" width="3.42578125" style="68" customWidth="1"/>
    <col min="5124" max="5124" width="10.85546875" style="68" customWidth="1"/>
    <col min="5125" max="5125" width="14" style="68" customWidth="1"/>
    <col min="5126" max="5126" width="17.140625" style="68" customWidth="1"/>
    <col min="5127" max="5127" width="15.5703125" style="68" customWidth="1"/>
    <col min="5128" max="5128" width="13.28515625" style="68" customWidth="1"/>
    <col min="5129" max="5129" width="12.28515625" style="68" customWidth="1"/>
    <col min="5130" max="5130" width="13.42578125" style="68" customWidth="1"/>
    <col min="5131" max="5131" width="51.140625" style="68" customWidth="1"/>
    <col min="5132" max="5132" width="59" style="68" customWidth="1"/>
    <col min="5133" max="5133" width="60.85546875" style="68" customWidth="1"/>
    <col min="5134" max="5134" width="42.42578125" style="68" customWidth="1"/>
    <col min="5135" max="5135" width="15.42578125" style="68" customWidth="1"/>
    <col min="5136" max="5136" width="19" style="68" customWidth="1"/>
    <col min="5137" max="5353" width="9.140625" style="68"/>
    <col min="5354" max="5354" width="2.42578125" style="68" customWidth="1"/>
    <col min="5355" max="5355" width="40.28515625" style="68" customWidth="1"/>
    <col min="5356" max="5356" width="7.5703125" style="68" customWidth="1"/>
    <col min="5357" max="5357" width="4.28515625" style="68" customWidth="1"/>
    <col min="5358" max="5358" width="3" style="68" customWidth="1"/>
    <col min="5359" max="5359" width="5.140625" style="68" customWidth="1"/>
    <col min="5360" max="5360" width="1.140625" style="68" customWidth="1"/>
    <col min="5361" max="5361" width="3.42578125" style="68" customWidth="1"/>
    <col min="5362" max="5362" width="3" style="68" customWidth="1"/>
    <col min="5363" max="5363" width="4" style="68" customWidth="1"/>
    <col min="5364" max="5364" width="3.140625" style="68" customWidth="1"/>
    <col min="5365" max="5365" width="6.140625" style="68" customWidth="1"/>
    <col min="5366" max="5366" width="4.28515625" style="68" customWidth="1"/>
    <col min="5367" max="5367" width="1.7109375" style="68" customWidth="1"/>
    <col min="5368" max="5368" width="3.42578125" style="68" customWidth="1"/>
    <col min="5369" max="5369" width="2.7109375" style="68" customWidth="1"/>
    <col min="5370" max="5370" width="3.42578125" style="68" customWidth="1"/>
    <col min="5371" max="5371" width="3.140625" style="68" customWidth="1"/>
    <col min="5372" max="5372" width="5" style="68" customWidth="1"/>
    <col min="5373" max="5373" width="1.7109375" style="68" customWidth="1"/>
    <col min="5374" max="5374" width="4.85546875" style="68" customWidth="1"/>
    <col min="5375" max="5375" width="1.28515625" style="68" customWidth="1"/>
    <col min="5376" max="5376" width="5.28515625" style="68" customWidth="1"/>
    <col min="5377" max="5377" width="0.85546875" style="68" customWidth="1"/>
    <col min="5378" max="5378" width="3" style="68" customWidth="1"/>
    <col min="5379" max="5379" width="3.42578125" style="68" customWidth="1"/>
    <col min="5380" max="5380" width="10.85546875" style="68" customWidth="1"/>
    <col min="5381" max="5381" width="14" style="68" customWidth="1"/>
    <col min="5382" max="5382" width="17.140625" style="68" customWidth="1"/>
    <col min="5383" max="5383" width="15.5703125" style="68" customWidth="1"/>
    <col min="5384" max="5384" width="13.28515625" style="68" customWidth="1"/>
    <col min="5385" max="5385" width="12.28515625" style="68" customWidth="1"/>
    <col min="5386" max="5386" width="13.42578125" style="68" customWidth="1"/>
    <col min="5387" max="5387" width="51.140625" style="68" customWidth="1"/>
    <col min="5388" max="5388" width="59" style="68" customWidth="1"/>
    <col min="5389" max="5389" width="60.85546875" style="68" customWidth="1"/>
    <col min="5390" max="5390" width="42.42578125" style="68" customWidth="1"/>
    <col min="5391" max="5391" width="15.42578125" style="68" customWidth="1"/>
    <col min="5392" max="5392" width="19" style="68" customWidth="1"/>
    <col min="5393" max="5609" width="9.140625" style="68"/>
    <col min="5610" max="5610" width="2.42578125" style="68" customWidth="1"/>
    <col min="5611" max="5611" width="40.28515625" style="68" customWidth="1"/>
    <col min="5612" max="5612" width="7.5703125" style="68" customWidth="1"/>
    <col min="5613" max="5613" width="4.28515625" style="68" customWidth="1"/>
    <col min="5614" max="5614" width="3" style="68" customWidth="1"/>
    <col min="5615" max="5615" width="5.140625" style="68" customWidth="1"/>
    <col min="5616" max="5616" width="1.140625" style="68" customWidth="1"/>
    <col min="5617" max="5617" width="3.42578125" style="68" customWidth="1"/>
    <col min="5618" max="5618" width="3" style="68" customWidth="1"/>
    <col min="5619" max="5619" width="4" style="68" customWidth="1"/>
    <col min="5620" max="5620" width="3.140625" style="68" customWidth="1"/>
    <col min="5621" max="5621" width="6.140625" style="68" customWidth="1"/>
    <col min="5622" max="5622" width="4.28515625" style="68" customWidth="1"/>
    <col min="5623" max="5623" width="1.7109375" style="68" customWidth="1"/>
    <col min="5624" max="5624" width="3.42578125" style="68" customWidth="1"/>
    <col min="5625" max="5625" width="2.7109375" style="68" customWidth="1"/>
    <col min="5626" max="5626" width="3.42578125" style="68" customWidth="1"/>
    <col min="5627" max="5627" width="3.140625" style="68" customWidth="1"/>
    <col min="5628" max="5628" width="5" style="68" customWidth="1"/>
    <col min="5629" max="5629" width="1.7109375" style="68" customWidth="1"/>
    <col min="5630" max="5630" width="4.85546875" style="68" customWidth="1"/>
    <col min="5631" max="5631" width="1.28515625" style="68" customWidth="1"/>
    <col min="5632" max="5632" width="5.28515625" style="68" customWidth="1"/>
    <col min="5633" max="5633" width="0.85546875" style="68" customWidth="1"/>
    <col min="5634" max="5634" width="3" style="68" customWidth="1"/>
    <col min="5635" max="5635" width="3.42578125" style="68" customWidth="1"/>
    <col min="5636" max="5636" width="10.85546875" style="68" customWidth="1"/>
    <col min="5637" max="5637" width="14" style="68" customWidth="1"/>
    <col min="5638" max="5638" width="17.140625" style="68" customWidth="1"/>
    <col min="5639" max="5639" width="15.5703125" style="68" customWidth="1"/>
    <col min="5640" max="5640" width="13.28515625" style="68" customWidth="1"/>
    <col min="5641" max="5641" width="12.28515625" style="68" customWidth="1"/>
    <col min="5642" max="5642" width="13.42578125" style="68" customWidth="1"/>
    <col min="5643" max="5643" width="51.140625" style="68" customWidth="1"/>
    <col min="5644" max="5644" width="59" style="68" customWidth="1"/>
    <col min="5645" max="5645" width="60.85546875" style="68" customWidth="1"/>
    <col min="5646" max="5646" width="42.42578125" style="68" customWidth="1"/>
    <col min="5647" max="5647" width="15.42578125" style="68" customWidth="1"/>
    <col min="5648" max="5648" width="19" style="68" customWidth="1"/>
    <col min="5649" max="5865" width="9.140625" style="68"/>
    <col min="5866" max="5866" width="2.42578125" style="68" customWidth="1"/>
    <col min="5867" max="5867" width="40.28515625" style="68" customWidth="1"/>
    <col min="5868" max="5868" width="7.5703125" style="68" customWidth="1"/>
    <col min="5869" max="5869" width="4.28515625" style="68" customWidth="1"/>
    <col min="5870" max="5870" width="3" style="68" customWidth="1"/>
    <col min="5871" max="5871" width="5.140625" style="68" customWidth="1"/>
    <col min="5872" max="5872" width="1.140625" style="68" customWidth="1"/>
    <col min="5873" max="5873" width="3.42578125" style="68" customWidth="1"/>
    <col min="5874" max="5874" width="3" style="68" customWidth="1"/>
    <col min="5875" max="5875" width="4" style="68" customWidth="1"/>
    <col min="5876" max="5876" width="3.140625" style="68" customWidth="1"/>
    <col min="5877" max="5877" width="6.140625" style="68" customWidth="1"/>
    <col min="5878" max="5878" width="4.28515625" style="68" customWidth="1"/>
    <col min="5879" max="5879" width="1.7109375" style="68" customWidth="1"/>
    <col min="5880" max="5880" width="3.42578125" style="68" customWidth="1"/>
    <col min="5881" max="5881" width="2.7109375" style="68" customWidth="1"/>
    <col min="5882" max="5882" width="3.42578125" style="68" customWidth="1"/>
    <col min="5883" max="5883" width="3.140625" style="68" customWidth="1"/>
    <col min="5884" max="5884" width="5" style="68" customWidth="1"/>
    <col min="5885" max="5885" width="1.7109375" style="68" customWidth="1"/>
    <col min="5886" max="5886" width="4.85546875" style="68" customWidth="1"/>
    <col min="5887" max="5887" width="1.28515625" style="68" customWidth="1"/>
    <col min="5888" max="5888" width="5.28515625" style="68" customWidth="1"/>
    <col min="5889" max="5889" width="0.85546875" style="68" customWidth="1"/>
    <col min="5890" max="5890" width="3" style="68" customWidth="1"/>
    <col min="5891" max="5891" width="3.42578125" style="68" customWidth="1"/>
    <col min="5892" max="5892" width="10.85546875" style="68" customWidth="1"/>
    <col min="5893" max="5893" width="14" style="68" customWidth="1"/>
    <col min="5894" max="5894" width="17.140625" style="68" customWidth="1"/>
    <col min="5895" max="5895" width="15.5703125" style="68" customWidth="1"/>
    <col min="5896" max="5896" width="13.28515625" style="68" customWidth="1"/>
    <col min="5897" max="5897" width="12.28515625" style="68" customWidth="1"/>
    <col min="5898" max="5898" width="13.42578125" style="68" customWidth="1"/>
    <col min="5899" max="5899" width="51.140625" style="68" customWidth="1"/>
    <col min="5900" max="5900" width="59" style="68" customWidth="1"/>
    <col min="5901" max="5901" width="60.85546875" style="68" customWidth="1"/>
    <col min="5902" max="5902" width="42.42578125" style="68" customWidth="1"/>
    <col min="5903" max="5903" width="15.42578125" style="68" customWidth="1"/>
    <col min="5904" max="5904" width="19" style="68" customWidth="1"/>
    <col min="5905" max="6121" width="9.140625" style="68"/>
    <col min="6122" max="6122" width="2.42578125" style="68" customWidth="1"/>
    <col min="6123" max="6123" width="40.28515625" style="68" customWidth="1"/>
    <col min="6124" max="6124" width="7.5703125" style="68" customWidth="1"/>
    <col min="6125" max="6125" width="4.28515625" style="68" customWidth="1"/>
    <col min="6126" max="6126" width="3" style="68" customWidth="1"/>
    <col min="6127" max="6127" width="5.140625" style="68" customWidth="1"/>
    <col min="6128" max="6128" width="1.140625" style="68" customWidth="1"/>
    <col min="6129" max="6129" width="3.42578125" style="68" customWidth="1"/>
    <col min="6130" max="6130" width="3" style="68" customWidth="1"/>
    <col min="6131" max="6131" width="4" style="68" customWidth="1"/>
    <col min="6132" max="6132" width="3.140625" style="68" customWidth="1"/>
    <col min="6133" max="6133" width="6.140625" style="68" customWidth="1"/>
    <col min="6134" max="6134" width="4.28515625" style="68" customWidth="1"/>
    <col min="6135" max="6135" width="1.7109375" style="68" customWidth="1"/>
    <col min="6136" max="6136" width="3.42578125" style="68" customWidth="1"/>
    <col min="6137" max="6137" width="2.7109375" style="68" customWidth="1"/>
    <col min="6138" max="6138" width="3.42578125" style="68" customWidth="1"/>
    <col min="6139" max="6139" width="3.140625" style="68" customWidth="1"/>
    <col min="6140" max="6140" width="5" style="68" customWidth="1"/>
    <col min="6141" max="6141" width="1.7109375" style="68" customWidth="1"/>
    <col min="6142" max="6142" width="4.85546875" style="68" customWidth="1"/>
    <col min="6143" max="6143" width="1.28515625" style="68" customWidth="1"/>
    <col min="6144" max="6144" width="5.28515625" style="68" customWidth="1"/>
    <col min="6145" max="6145" width="0.85546875" style="68" customWidth="1"/>
    <col min="6146" max="6146" width="3" style="68" customWidth="1"/>
    <col min="6147" max="6147" width="3.42578125" style="68" customWidth="1"/>
    <col min="6148" max="6148" width="10.85546875" style="68" customWidth="1"/>
    <col min="6149" max="6149" width="14" style="68" customWidth="1"/>
    <col min="6150" max="6150" width="17.140625" style="68" customWidth="1"/>
    <col min="6151" max="6151" width="15.5703125" style="68" customWidth="1"/>
    <col min="6152" max="6152" width="13.28515625" style="68" customWidth="1"/>
    <col min="6153" max="6153" width="12.28515625" style="68" customWidth="1"/>
    <col min="6154" max="6154" width="13.42578125" style="68" customWidth="1"/>
    <col min="6155" max="6155" width="51.140625" style="68" customWidth="1"/>
    <col min="6156" max="6156" width="59" style="68" customWidth="1"/>
    <col min="6157" max="6157" width="60.85546875" style="68" customWidth="1"/>
    <col min="6158" max="6158" width="42.42578125" style="68" customWidth="1"/>
    <col min="6159" max="6159" width="15.42578125" style="68" customWidth="1"/>
    <col min="6160" max="6160" width="19" style="68" customWidth="1"/>
    <col min="6161" max="6377" width="9.140625" style="68"/>
    <col min="6378" max="6378" width="2.42578125" style="68" customWidth="1"/>
    <col min="6379" max="6379" width="40.28515625" style="68" customWidth="1"/>
    <col min="6380" max="6380" width="7.5703125" style="68" customWidth="1"/>
    <col min="6381" max="6381" width="4.28515625" style="68" customWidth="1"/>
    <col min="6382" max="6382" width="3" style="68" customWidth="1"/>
    <col min="6383" max="6383" width="5.140625" style="68" customWidth="1"/>
    <col min="6384" max="6384" width="1.140625" style="68" customWidth="1"/>
    <col min="6385" max="6385" width="3.42578125" style="68" customWidth="1"/>
    <col min="6386" max="6386" width="3" style="68" customWidth="1"/>
    <col min="6387" max="6387" width="4" style="68" customWidth="1"/>
    <col min="6388" max="6388" width="3.140625" style="68" customWidth="1"/>
    <col min="6389" max="6389" width="6.140625" style="68" customWidth="1"/>
    <col min="6390" max="6390" width="4.28515625" style="68" customWidth="1"/>
    <col min="6391" max="6391" width="1.7109375" style="68" customWidth="1"/>
    <col min="6392" max="6392" width="3.42578125" style="68" customWidth="1"/>
    <col min="6393" max="6393" width="2.7109375" style="68" customWidth="1"/>
    <col min="6394" max="6394" width="3.42578125" style="68" customWidth="1"/>
    <col min="6395" max="6395" width="3.140625" style="68" customWidth="1"/>
    <col min="6396" max="6396" width="5" style="68" customWidth="1"/>
    <col min="6397" max="6397" width="1.7109375" style="68" customWidth="1"/>
    <col min="6398" max="6398" width="4.85546875" style="68" customWidth="1"/>
    <col min="6399" max="6399" width="1.28515625" style="68" customWidth="1"/>
    <col min="6400" max="6400" width="5.28515625" style="68" customWidth="1"/>
    <col min="6401" max="6401" width="0.85546875" style="68" customWidth="1"/>
    <col min="6402" max="6402" width="3" style="68" customWidth="1"/>
    <col min="6403" max="6403" width="3.42578125" style="68" customWidth="1"/>
    <col min="6404" max="6404" width="10.85546875" style="68" customWidth="1"/>
    <col min="6405" max="6405" width="14" style="68" customWidth="1"/>
    <col min="6406" max="6406" width="17.140625" style="68" customWidth="1"/>
    <col min="6407" max="6407" width="15.5703125" style="68" customWidth="1"/>
    <col min="6408" max="6408" width="13.28515625" style="68" customWidth="1"/>
    <col min="6409" max="6409" width="12.28515625" style="68" customWidth="1"/>
    <col min="6410" max="6410" width="13.42578125" style="68" customWidth="1"/>
    <col min="6411" max="6411" width="51.140625" style="68" customWidth="1"/>
    <col min="6412" max="6412" width="59" style="68" customWidth="1"/>
    <col min="6413" max="6413" width="60.85546875" style="68" customWidth="1"/>
    <col min="6414" max="6414" width="42.42578125" style="68" customWidth="1"/>
    <col min="6415" max="6415" width="15.42578125" style="68" customWidth="1"/>
    <col min="6416" max="6416" width="19" style="68" customWidth="1"/>
    <col min="6417" max="6633" width="9.140625" style="68"/>
    <col min="6634" max="6634" width="2.42578125" style="68" customWidth="1"/>
    <col min="6635" max="6635" width="40.28515625" style="68" customWidth="1"/>
    <col min="6636" max="6636" width="7.5703125" style="68" customWidth="1"/>
    <col min="6637" max="6637" width="4.28515625" style="68" customWidth="1"/>
    <col min="6638" max="6638" width="3" style="68" customWidth="1"/>
    <col min="6639" max="6639" width="5.140625" style="68" customWidth="1"/>
    <col min="6640" max="6640" width="1.140625" style="68" customWidth="1"/>
    <col min="6641" max="6641" width="3.42578125" style="68" customWidth="1"/>
    <col min="6642" max="6642" width="3" style="68" customWidth="1"/>
    <col min="6643" max="6643" width="4" style="68" customWidth="1"/>
    <col min="6644" max="6644" width="3.140625" style="68" customWidth="1"/>
    <col min="6645" max="6645" width="6.140625" style="68" customWidth="1"/>
    <col min="6646" max="6646" width="4.28515625" style="68" customWidth="1"/>
    <col min="6647" max="6647" width="1.7109375" style="68" customWidth="1"/>
    <col min="6648" max="6648" width="3.42578125" style="68" customWidth="1"/>
    <col min="6649" max="6649" width="2.7109375" style="68" customWidth="1"/>
    <col min="6650" max="6650" width="3.42578125" style="68" customWidth="1"/>
    <col min="6651" max="6651" width="3.140625" style="68" customWidth="1"/>
    <col min="6652" max="6652" width="5" style="68" customWidth="1"/>
    <col min="6653" max="6653" width="1.7109375" style="68" customWidth="1"/>
    <col min="6654" max="6654" width="4.85546875" style="68" customWidth="1"/>
    <col min="6655" max="6655" width="1.28515625" style="68" customWidth="1"/>
    <col min="6656" max="6656" width="5.28515625" style="68" customWidth="1"/>
    <col min="6657" max="6657" width="0.85546875" style="68" customWidth="1"/>
    <col min="6658" max="6658" width="3" style="68" customWidth="1"/>
    <col min="6659" max="6659" width="3.42578125" style="68" customWidth="1"/>
    <col min="6660" max="6660" width="10.85546875" style="68" customWidth="1"/>
    <col min="6661" max="6661" width="14" style="68" customWidth="1"/>
    <col min="6662" max="6662" width="17.140625" style="68" customWidth="1"/>
    <col min="6663" max="6663" width="15.5703125" style="68" customWidth="1"/>
    <col min="6664" max="6664" width="13.28515625" style="68" customWidth="1"/>
    <col min="6665" max="6665" width="12.28515625" style="68" customWidth="1"/>
    <col min="6666" max="6666" width="13.42578125" style="68" customWidth="1"/>
    <col min="6667" max="6667" width="51.140625" style="68" customWidth="1"/>
    <col min="6668" max="6668" width="59" style="68" customWidth="1"/>
    <col min="6669" max="6669" width="60.85546875" style="68" customWidth="1"/>
    <col min="6670" max="6670" width="42.42578125" style="68" customWidth="1"/>
    <col min="6671" max="6671" width="15.42578125" style="68" customWidth="1"/>
    <col min="6672" max="6672" width="19" style="68" customWidth="1"/>
    <col min="6673" max="6889" width="9.140625" style="68"/>
    <col min="6890" max="6890" width="2.42578125" style="68" customWidth="1"/>
    <col min="6891" max="6891" width="40.28515625" style="68" customWidth="1"/>
    <col min="6892" max="6892" width="7.5703125" style="68" customWidth="1"/>
    <col min="6893" max="6893" width="4.28515625" style="68" customWidth="1"/>
    <col min="6894" max="6894" width="3" style="68" customWidth="1"/>
    <col min="6895" max="6895" width="5.140625" style="68" customWidth="1"/>
    <col min="6896" max="6896" width="1.140625" style="68" customWidth="1"/>
    <col min="6897" max="6897" width="3.42578125" style="68" customWidth="1"/>
    <col min="6898" max="6898" width="3" style="68" customWidth="1"/>
    <col min="6899" max="6899" width="4" style="68" customWidth="1"/>
    <col min="6900" max="6900" width="3.140625" style="68" customWidth="1"/>
    <col min="6901" max="6901" width="6.140625" style="68" customWidth="1"/>
    <col min="6902" max="6902" width="4.28515625" style="68" customWidth="1"/>
    <col min="6903" max="6903" width="1.7109375" style="68" customWidth="1"/>
    <col min="6904" max="6904" width="3.42578125" style="68" customWidth="1"/>
    <col min="6905" max="6905" width="2.7109375" style="68" customWidth="1"/>
    <col min="6906" max="6906" width="3.42578125" style="68" customWidth="1"/>
    <col min="6907" max="6907" width="3.140625" style="68" customWidth="1"/>
    <col min="6908" max="6908" width="5" style="68" customWidth="1"/>
    <col min="6909" max="6909" width="1.7109375" style="68" customWidth="1"/>
    <col min="6910" max="6910" width="4.85546875" style="68" customWidth="1"/>
    <col min="6911" max="6911" width="1.28515625" style="68" customWidth="1"/>
    <col min="6912" max="6912" width="5.28515625" style="68" customWidth="1"/>
    <col min="6913" max="6913" width="0.85546875" style="68" customWidth="1"/>
    <col min="6914" max="6914" width="3" style="68" customWidth="1"/>
    <col min="6915" max="6915" width="3.42578125" style="68" customWidth="1"/>
    <col min="6916" max="6916" width="10.85546875" style="68" customWidth="1"/>
    <col min="6917" max="6917" width="14" style="68" customWidth="1"/>
    <col min="6918" max="6918" width="17.140625" style="68" customWidth="1"/>
    <col min="6919" max="6919" width="15.5703125" style="68" customWidth="1"/>
    <col min="6920" max="6920" width="13.28515625" style="68" customWidth="1"/>
    <col min="6921" max="6921" width="12.28515625" style="68" customWidth="1"/>
    <col min="6922" max="6922" width="13.42578125" style="68" customWidth="1"/>
    <col min="6923" max="6923" width="51.140625" style="68" customWidth="1"/>
    <col min="6924" max="6924" width="59" style="68" customWidth="1"/>
    <col min="6925" max="6925" width="60.85546875" style="68" customWidth="1"/>
    <col min="6926" max="6926" width="42.42578125" style="68" customWidth="1"/>
    <col min="6927" max="6927" width="15.42578125" style="68" customWidth="1"/>
    <col min="6928" max="6928" width="19" style="68" customWidth="1"/>
    <col min="6929" max="7145" width="9.140625" style="68"/>
    <col min="7146" max="7146" width="2.42578125" style="68" customWidth="1"/>
    <col min="7147" max="7147" width="40.28515625" style="68" customWidth="1"/>
    <col min="7148" max="7148" width="7.5703125" style="68" customWidth="1"/>
    <col min="7149" max="7149" width="4.28515625" style="68" customWidth="1"/>
    <col min="7150" max="7150" width="3" style="68" customWidth="1"/>
    <col min="7151" max="7151" width="5.140625" style="68" customWidth="1"/>
    <col min="7152" max="7152" width="1.140625" style="68" customWidth="1"/>
    <col min="7153" max="7153" width="3.42578125" style="68" customWidth="1"/>
    <col min="7154" max="7154" width="3" style="68" customWidth="1"/>
    <col min="7155" max="7155" width="4" style="68" customWidth="1"/>
    <col min="7156" max="7156" width="3.140625" style="68" customWidth="1"/>
    <col min="7157" max="7157" width="6.140625" style="68" customWidth="1"/>
    <col min="7158" max="7158" width="4.28515625" style="68" customWidth="1"/>
    <col min="7159" max="7159" width="1.7109375" style="68" customWidth="1"/>
    <col min="7160" max="7160" width="3.42578125" style="68" customWidth="1"/>
    <col min="7161" max="7161" width="2.7109375" style="68" customWidth="1"/>
    <col min="7162" max="7162" width="3.42578125" style="68" customWidth="1"/>
    <col min="7163" max="7163" width="3.140625" style="68" customWidth="1"/>
    <col min="7164" max="7164" width="5" style="68" customWidth="1"/>
    <col min="7165" max="7165" width="1.7109375" style="68" customWidth="1"/>
    <col min="7166" max="7166" width="4.85546875" style="68" customWidth="1"/>
    <col min="7167" max="7167" width="1.28515625" style="68" customWidth="1"/>
    <col min="7168" max="7168" width="5.28515625" style="68" customWidth="1"/>
    <col min="7169" max="7169" width="0.85546875" style="68" customWidth="1"/>
    <col min="7170" max="7170" width="3" style="68" customWidth="1"/>
    <col min="7171" max="7171" width="3.42578125" style="68" customWidth="1"/>
    <col min="7172" max="7172" width="10.85546875" style="68" customWidth="1"/>
    <col min="7173" max="7173" width="14" style="68" customWidth="1"/>
    <col min="7174" max="7174" width="17.140625" style="68" customWidth="1"/>
    <col min="7175" max="7175" width="15.5703125" style="68" customWidth="1"/>
    <col min="7176" max="7176" width="13.28515625" style="68" customWidth="1"/>
    <col min="7177" max="7177" width="12.28515625" style="68" customWidth="1"/>
    <col min="7178" max="7178" width="13.42578125" style="68" customWidth="1"/>
    <col min="7179" max="7179" width="51.140625" style="68" customWidth="1"/>
    <col min="7180" max="7180" width="59" style="68" customWidth="1"/>
    <col min="7181" max="7181" width="60.85546875" style="68" customWidth="1"/>
    <col min="7182" max="7182" width="42.42578125" style="68" customWidth="1"/>
    <col min="7183" max="7183" width="15.42578125" style="68" customWidth="1"/>
    <col min="7184" max="7184" width="19" style="68" customWidth="1"/>
    <col min="7185" max="7401" width="9.140625" style="68"/>
    <col min="7402" max="7402" width="2.42578125" style="68" customWidth="1"/>
    <col min="7403" max="7403" width="40.28515625" style="68" customWidth="1"/>
    <col min="7404" max="7404" width="7.5703125" style="68" customWidth="1"/>
    <col min="7405" max="7405" width="4.28515625" style="68" customWidth="1"/>
    <col min="7406" max="7406" width="3" style="68" customWidth="1"/>
    <col min="7407" max="7407" width="5.140625" style="68" customWidth="1"/>
    <col min="7408" max="7408" width="1.140625" style="68" customWidth="1"/>
    <col min="7409" max="7409" width="3.42578125" style="68" customWidth="1"/>
    <col min="7410" max="7410" width="3" style="68" customWidth="1"/>
    <col min="7411" max="7411" width="4" style="68" customWidth="1"/>
    <col min="7412" max="7412" width="3.140625" style="68" customWidth="1"/>
    <col min="7413" max="7413" width="6.140625" style="68" customWidth="1"/>
    <col min="7414" max="7414" width="4.28515625" style="68" customWidth="1"/>
    <col min="7415" max="7415" width="1.7109375" style="68" customWidth="1"/>
    <col min="7416" max="7416" width="3.42578125" style="68" customWidth="1"/>
    <col min="7417" max="7417" width="2.7109375" style="68" customWidth="1"/>
    <col min="7418" max="7418" width="3.42578125" style="68" customWidth="1"/>
    <col min="7419" max="7419" width="3.140625" style="68" customWidth="1"/>
    <col min="7420" max="7420" width="5" style="68" customWidth="1"/>
    <col min="7421" max="7421" width="1.7109375" style="68" customWidth="1"/>
    <col min="7422" max="7422" width="4.85546875" style="68" customWidth="1"/>
    <col min="7423" max="7423" width="1.28515625" style="68" customWidth="1"/>
    <col min="7424" max="7424" width="5.28515625" style="68" customWidth="1"/>
    <col min="7425" max="7425" width="0.85546875" style="68" customWidth="1"/>
    <col min="7426" max="7426" width="3" style="68" customWidth="1"/>
    <col min="7427" max="7427" width="3.42578125" style="68" customWidth="1"/>
    <col min="7428" max="7428" width="10.85546875" style="68" customWidth="1"/>
    <col min="7429" max="7429" width="14" style="68" customWidth="1"/>
    <col min="7430" max="7430" width="17.140625" style="68" customWidth="1"/>
    <col min="7431" max="7431" width="15.5703125" style="68" customWidth="1"/>
    <col min="7432" max="7432" width="13.28515625" style="68" customWidth="1"/>
    <col min="7433" max="7433" width="12.28515625" style="68" customWidth="1"/>
    <col min="7434" max="7434" width="13.42578125" style="68" customWidth="1"/>
    <col min="7435" max="7435" width="51.140625" style="68" customWidth="1"/>
    <col min="7436" max="7436" width="59" style="68" customWidth="1"/>
    <col min="7437" max="7437" width="60.85546875" style="68" customWidth="1"/>
    <col min="7438" max="7438" width="42.42578125" style="68" customWidth="1"/>
    <col min="7439" max="7439" width="15.42578125" style="68" customWidth="1"/>
    <col min="7440" max="7440" width="19" style="68" customWidth="1"/>
    <col min="7441" max="7657" width="9.140625" style="68"/>
    <col min="7658" max="7658" width="2.42578125" style="68" customWidth="1"/>
    <col min="7659" max="7659" width="40.28515625" style="68" customWidth="1"/>
    <col min="7660" max="7660" width="7.5703125" style="68" customWidth="1"/>
    <col min="7661" max="7661" width="4.28515625" style="68" customWidth="1"/>
    <col min="7662" max="7662" width="3" style="68" customWidth="1"/>
    <col min="7663" max="7663" width="5.140625" style="68" customWidth="1"/>
    <col min="7664" max="7664" width="1.140625" style="68" customWidth="1"/>
    <col min="7665" max="7665" width="3.42578125" style="68" customWidth="1"/>
    <col min="7666" max="7666" width="3" style="68" customWidth="1"/>
    <col min="7667" max="7667" width="4" style="68" customWidth="1"/>
    <col min="7668" max="7668" width="3.140625" style="68" customWidth="1"/>
    <col min="7669" max="7669" width="6.140625" style="68" customWidth="1"/>
    <col min="7670" max="7670" width="4.28515625" style="68" customWidth="1"/>
    <col min="7671" max="7671" width="1.7109375" style="68" customWidth="1"/>
    <col min="7672" max="7672" width="3.42578125" style="68" customWidth="1"/>
    <col min="7673" max="7673" width="2.7109375" style="68" customWidth="1"/>
    <col min="7674" max="7674" width="3.42578125" style="68" customWidth="1"/>
    <col min="7675" max="7675" width="3.140625" style="68" customWidth="1"/>
    <col min="7676" max="7676" width="5" style="68" customWidth="1"/>
    <col min="7677" max="7677" width="1.7109375" style="68" customWidth="1"/>
    <col min="7678" max="7678" width="4.85546875" style="68" customWidth="1"/>
    <col min="7679" max="7679" width="1.28515625" style="68" customWidth="1"/>
    <col min="7680" max="7680" width="5.28515625" style="68" customWidth="1"/>
    <col min="7681" max="7681" width="0.85546875" style="68" customWidth="1"/>
    <col min="7682" max="7682" width="3" style="68" customWidth="1"/>
    <col min="7683" max="7683" width="3.42578125" style="68" customWidth="1"/>
    <col min="7684" max="7684" width="10.85546875" style="68" customWidth="1"/>
    <col min="7685" max="7685" width="14" style="68" customWidth="1"/>
    <col min="7686" max="7686" width="17.140625" style="68" customWidth="1"/>
    <col min="7687" max="7687" width="15.5703125" style="68" customWidth="1"/>
    <col min="7688" max="7688" width="13.28515625" style="68" customWidth="1"/>
    <col min="7689" max="7689" width="12.28515625" style="68" customWidth="1"/>
    <col min="7690" max="7690" width="13.42578125" style="68" customWidth="1"/>
    <col min="7691" max="7691" width="51.140625" style="68" customWidth="1"/>
    <col min="7692" max="7692" width="59" style="68" customWidth="1"/>
    <col min="7693" max="7693" width="60.85546875" style="68" customWidth="1"/>
    <col min="7694" max="7694" width="42.42578125" style="68" customWidth="1"/>
    <col min="7695" max="7695" width="15.42578125" style="68" customWidth="1"/>
    <col min="7696" max="7696" width="19" style="68" customWidth="1"/>
    <col min="7697" max="7913" width="9.140625" style="68"/>
    <col min="7914" max="7914" width="2.42578125" style="68" customWidth="1"/>
    <col min="7915" max="7915" width="40.28515625" style="68" customWidth="1"/>
    <col min="7916" max="7916" width="7.5703125" style="68" customWidth="1"/>
    <col min="7917" max="7917" width="4.28515625" style="68" customWidth="1"/>
    <col min="7918" max="7918" width="3" style="68" customWidth="1"/>
    <col min="7919" max="7919" width="5.140625" style="68" customWidth="1"/>
    <col min="7920" max="7920" width="1.140625" style="68" customWidth="1"/>
    <col min="7921" max="7921" width="3.42578125" style="68" customWidth="1"/>
    <col min="7922" max="7922" width="3" style="68" customWidth="1"/>
    <col min="7923" max="7923" width="4" style="68" customWidth="1"/>
    <col min="7924" max="7924" width="3.140625" style="68" customWidth="1"/>
    <col min="7925" max="7925" width="6.140625" style="68" customWidth="1"/>
    <col min="7926" max="7926" width="4.28515625" style="68" customWidth="1"/>
    <col min="7927" max="7927" width="1.7109375" style="68" customWidth="1"/>
    <col min="7928" max="7928" width="3.42578125" style="68" customWidth="1"/>
    <col min="7929" max="7929" width="2.7109375" style="68" customWidth="1"/>
    <col min="7930" max="7930" width="3.42578125" style="68" customWidth="1"/>
    <col min="7931" max="7931" width="3.140625" style="68" customWidth="1"/>
    <col min="7932" max="7932" width="5" style="68" customWidth="1"/>
    <col min="7933" max="7933" width="1.7109375" style="68" customWidth="1"/>
    <col min="7934" max="7934" width="4.85546875" style="68" customWidth="1"/>
    <col min="7935" max="7935" width="1.28515625" style="68" customWidth="1"/>
    <col min="7936" max="7936" width="5.28515625" style="68" customWidth="1"/>
    <col min="7937" max="7937" width="0.85546875" style="68" customWidth="1"/>
    <col min="7938" max="7938" width="3" style="68" customWidth="1"/>
    <col min="7939" max="7939" width="3.42578125" style="68" customWidth="1"/>
    <col min="7940" max="7940" width="10.85546875" style="68" customWidth="1"/>
    <col min="7941" max="7941" width="14" style="68" customWidth="1"/>
    <col min="7942" max="7942" width="17.140625" style="68" customWidth="1"/>
    <col min="7943" max="7943" width="15.5703125" style="68" customWidth="1"/>
    <col min="7944" max="7944" width="13.28515625" style="68" customWidth="1"/>
    <col min="7945" max="7945" width="12.28515625" style="68" customWidth="1"/>
    <col min="7946" max="7946" width="13.42578125" style="68" customWidth="1"/>
    <col min="7947" max="7947" width="51.140625" style="68" customWidth="1"/>
    <col min="7948" max="7948" width="59" style="68" customWidth="1"/>
    <col min="7949" max="7949" width="60.85546875" style="68" customWidth="1"/>
    <col min="7950" max="7950" width="42.42578125" style="68" customWidth="1"/>
    <col min="7951" max="7951" width="15.42578125" style="68" customWidth="1"/>
    <col min="7952" max="7952" width="19" style="68" customWidth="1"/>
    <col min="7953" max="8169" width="9.140625" style="68"/>
    <col min="8170" max="8170" width="2.42578125" style="68" customWidth="1"/>
    <col min="8171" max="8171" width="40.28515625" style="68" customWidth="1"/>
    <col min="8172" max="8172" width="7.5703125" style="68" customWidth="1"/>
    <col min="8173" max="8173" width="4.28515625" style="68" customWidth="1"/>
    <col min="8174" max="8174" width="3" style="68" customWidth="1"/>
    <col min="8175" max="8175" width="5.140625" style="68" customWidth="1"/>
    <col min="8176" max="8176" width="1.140625" style="68" customWidth="1"/>
    <col min="8177" max="8177" width="3.42578125" style="68" customWidth="1"/>
    <col min="8178" max="8178" width="3" style="68" customWidth="1"/>
    <col min="8179" max="8179" width="4" style="68" customWidth="1"/>
    <col min="8180" max="8180" width="3.140625" style="68" customWidth="1"/>
    <col min="8181" max="8181" width="6.140625" style="68" customWidth="1"/>
    <col min="8182" max="8182" width="4.28515625" style="68" customWidth="1"/>
    <col min="8183" max="8183" width="1.7109375" style="68" customWidth="1"/>
    <col min="8184" max="8184" width="3.42578125" style="68" customWidth="1"/>
    <col min="8185" max="8185" width="2.7109375" style="68" customWidth="1"/>
    <col min="8186" max="8186" width="3.42578125" style="68" customWidth="1"/>
    <col min="8187" max="8187" width="3.140625" style="68" customWidth="1"/>
    <col min="8188" max="8188" width="5" style="68" customWidth="1"/>
    <col min="8189" max="8189" width="1.7109375" style="68" customWidth="1"/>
    <col min="8190" max="8190" width="4.85546875" style="68" customWidth="1"/>
    <col min="8191" max="8191" width="1.28515625" style="68" customWidth="1"/>
    <col min="8192" max="8192" width="5.28515625" style="68" customWidth="1"/>
    <col min="8193" max="8193" width="0.85546875" style="68" customWidth="1"/>
    <col min="8194" max="8194" width="3" style="68" customWidth="1"/>
    <col min="8195" max="8195" width="3.42578125" style="68" customWidth="1"/>
    <col min="8196" max="8196" width="10.85546875" style="68" customWidth="1"/>
    <col min="8197" max="8197" width="14" style="68" customWidth="1"/>
    <col min="8198" max="8198" width="17.140625" style="68" customWidth="1"/>
    <col min="8199" max="8199" width="15.5703125" style="68" customWidth="1"/>
    <col min="8200" max="8200" width="13.28515625" style="68" customWidth="1"/>
    <col min="8201" max="8201" width="12.28515625" style="68" customWidth="1"/>
    <col min="8202" max="8202" width="13.42578125" style="68" customWidth="1"/>
    <col min="8203" max="8203" width="51.140625" style="68" customWidth="1"/>
    <col min="8204" max="8204" width="59" style="68" customWidth="1"/>
    <col min="8205" max="8205" width="60.85546875" style="68" customWidth="1"/>
    <col min="8206" max="8206" width="42.42578125" style="68" customWidth="1"/>
    <col min="8207" max="8207" width="15.42578125" style="68" customWidth="1"/>
    <col min="8208" max="8208" width="19" style="68" customWidth="1"/>
    <col min="8209" max="8425" width="9.140625" style="68"/>
    <col min="8426" max="8426" width="2.42578125" style="68" customWidth="1"/>
    <col min="8427" max="8427" width="40.28515625" style="68" customWidth="1"/>
    <col min="8428" max="8428" width="7.5703125" style="68" customWidth="1"/>
    <col min="8429" max="8429" width="4.28515625" style="68" customWidth="1"/>
    <col min="8430" max="8430" width="3" style="68" customWidth="1"/>
    <col min="8431" max="8431" width="5.140625" style="68" customWidth="1"/>
    <col min="8432" max="8432" width="1.140625" style="68" customWidth="1"/>
    <col min="8433" max="8433" width="3.42578125" style="68" customWidth="1"/>
    <col min="8434" max="8434" width="3" style="68" customWidth="1"/>
    <col min="8435" max="8435" width="4" style="68" customWidth="1"/>
    <col min="8436" max="8436" width="3.140625" style="68" customWidth="1"/>
    <col min="8437" max="8437" width="6.140625" style="68" customWidth="1"/>
    <col min="8438" max="8438" width="4.28515625" style="68" customWidth="1"/>
    <col min="8439" max="8439" width="1.7109375" style="68" customWidth="1"/>
    <col min="8440" max="8440" width="3.42578125" style="68" customWidth="1"/>
    <col min="8441" max="8441" width="2.7109375" style="68" customWidth="1"/>
    <col min="8442" max="8442" width="3.42578125" style="68" customWidth="1"/>
    <col min="8443" max="8443" width="3.140625" style="68" customWidth="1"/>
    <col min="8444" max="8444" width="5" style="68" customWidth="1"/>
    <col min="8445" max="8445" width="1.7109375" style="68" customWidth="1"/>
    <col min="8446" max="8446" width="4.85546875" style="68" customWidth="1"/>
    <col min="8447" max="8447" width="1.28515625" style="68" customWidth="1"/>
    <col min="8448" max="8448" width="5.28515625" style="68" customWidth="1"/>
    <col min="8449" max="8449" width="0.85546875" style="68" customWidth="1"/>
    <col min="8450" max="8450" width="3" style="68" customWidth="1"/>
    <col min="8451" max="8451" width="3.42578125" style="68" customWidth="1"/>
    <col min="8452" max="8452" width="10.85546875" style="68" customWidth="1"/>
    <col min="8453" max="8453" width="14" style="68" customWidth="1"/>
    <col min="8454" max="8454" width="17.140625" style="68" customWidth="1"/>
    <col min="8455" max="8455" width="15.5703125" style="68" customWidth="1"/>
    <col min="8456" max="8456" width="13.28515625" style="68" customWidth="1"/>
    <col min="8457" max="8457" width="12.28515625" style="68" customWidth="1"/>
    <col min="8458" max="8458" width="13.42578125" style="68" customWidth="1"/>
    <col min="8459" max="8459" width="51.140625" style="68" customWidth="1"/>
    <col min="8460" max="8460" width="59" style="68" customWidth="1"/>
    <col min="8461" max="8461" width="60.85546875" style="68" customWidth="1"/>
    <col min="8462" max="8462" width="42.42578125" style="68" customWidth="1"/>
    <col min="8463" max="8463" width="15.42578125" style="68" customWidth="1"/>
    <col min="8464" max="8464" width="19" style="68" customWidth="1"/>
    <col min="8465" max="8681" width="9.140625" style="68"/>
    <col min="8682" max="8682" width="2.42578125" style="68" customWidth="1"/>
    <col min="8683" max="8683" width="40.28515625" style="68" customWidth="1"/>
    <col min="8684" max="8684" width="7.5703125" style="68" customWidth="1"/>
    <col min="8685" max="8685" width="4.28515625" style="68" customWidth="1"/>
    <col min="8686" max="8686" width="3" style="68" customWidth="1"/>
    <col min="8687" max="8687" width="5.140625" style="68" customWidth="1"/>
    <col min="8688" max="8688" width="1.140625" style="68" customWidth="1"/>
    <col min="8689" max="8689" width="3.42578125" style="68" customWidth="1"/>
    <col min="8690" max="8690" width="3" style="68" customWidth="1"/>
    <col min="8691" max="8691" width="4" style="68" customWidth="1"/>
    <col min="8692" max="8692" width="3.140625" style="68" customWidth="1"/>
    <col min="8693" max="8693" width="6.140625" style="68" customWidth="1"/>
    <col min="8694" max="8694" width="4.28515625" style="68" customWidth="1"/>
    <col min="8695" max="8695" width="1.7109375" style="68" customWidth="1"/>
    <col min="8696" max="8696" width="3.42578125" style="68" customWidth="1"/>
    <col min="8697" max="8697" width="2.7109375" style="68" customWidth="1"/>
    <col min="8698" max="8698" width="3.42578125" style="68" customWidth="1"/>
    <col min="8699" max="8699" width="3.140625" style="68" customWidth="1"/>
    <col min="8700" max="8700" width="5" style="68" customWidth="1"/>
    <col min="8701" max="8701" width="1.7109375" style="68" customWidth="1"/>
    <col min="8702" max="8702" width="4.85546875" style="68" customWidth="1"/>
    <col min="8703" max="8703" width="1.28515625" style="68" customWidth="1"/>
    <col min="8704" max="8704" width="5.28515625" style="68" customWidth="1"/>
    <col min="8705" max="8705" width="0.85546875" style="68" customWidth="1"/>
    <col min="8706" max="8706" width="3" style="68" customWidth="1"/>
    <col min="8707" max="8707" width="3.42578125" style="68" customWidth="1"/>
    <col min="8708" max="8708" width="10.85546875" style="68" customWidth="1"/>
    <col min="8709" max="8709" width="14" style="68" customWidth="1"/>
    <col min="8710" max="8710" width="17.140625" style="68" customWidth="1"/>
    <col min="8711" max="8711" width="15.5703125" style="68" customWidth="1"/>
    <col min="8712" max="8712" width="13.28515625" style="68" customWidth="1"/>
    <col min="8713" max="8713" width="12.28515625" style="68" customWidth="1"/>
    <col min="8714" max="8714" width="13.42578125" style="68" customWidth="1"/>
    <col min="8715" max="8715" width="51.140625" style="68" customWidth="1"/>
    <col min="8716" max="8716" width="59" style="68" customWidth="1"/>
    <col min="8717" max="8717" width="60.85546875" style="68" customWidth="1"/>
    <col min="8718" max="8718" width="42.42578125" style="68" customWidth="1"/>
    <col min="8719" max="8719" width="15.42578125" style="68" customWidth="1"/>
    <col min="8720" max="8720" width="19" style="68" customWidth="1"/>
    <col min="8721" max="8937" width="9.140625" style="68"/>
    <col min="8938" max="8938" width="2.42578125" style="68" customWidth="1"/>
    <col min="8939" max="8939" width="40.28515625" style="68" customWidth="1"/>
    <col min="8940" max="8940" width="7.5703125" style="68" customWidth="1"/>
    <col min="8941" max="8941" width="4.28515625" style="68" customWidth="1"/>
    <col min="8942" max="8942" width="3" style="68" customWidth="1"/>
    <col min="8943" max="8943" width="5.140625" style="68" customWidth="1"/>
    <col min="8944" max="8944" width="1.140625" style="68" customWidth="1"/>
    <col min="8945" max="8945" width="3.42578125" style="68" customWidth="1"/>
    <col min="8946" max="8946" width="3" style="68" customWidth="1"/>
    <col min="8947" max="8947" width="4" style="68" customWidth="1"/>
    <col min="8948" max="8948" width="3.140625" style="68" customWidth="1"/>
    <col min="8949" max="8949" width="6.140625" style="68" customWidth="1"/>
    <col min="8950" max="8950" width="4.28515625" style="68" customWidth="1"/>
    <col min="8951" max="8951" width="1.7109375" style="68" customWidth="1"/>
    <col min="8952" max="8952" width="3.42578125" style="68" customWidth="1"/>
    <col min="8953" max="8953" width="2.7109375" style="68" customWidth="1"/>
    <col min="8954" max="8954" width="3.42578125" style="68" customWidth="1"/>
    <col min="8955" max="8955" width="3.140625" style="68" customWidth="1"/>
    <col min="8956" max="8956" width="5" style="68" customWidth="1"/>
    <col min="8957" max="8957" width="1.7109375" style="68" customWidth="1"/>
    <col min="8958" max="8958" width="4.85546875" style="68" customWidth="1"/>
    <col min="8959" max="8959" width="1.28515625" style="68" customWidth="1"/>
    <col min="8960" max="8960" width="5.28515625" style="68" customWidth="1"/>
    <col min="8961" max="8961" width="0.85546875" style="68" customWidth="1"/>
    <col min="8962" max="8962" width="3" style="68" customWidth="1"/>
    <col min="8963" max="8963" width="3.42578125" style="68" customWidth="1"/>
    <col min="8964" max="8964" width="10.85546875" style="68" customWidth="1"/>
    <col min="8965" max="8965" width="14" style="68" customWidth="1"/>
    <col min="8966" max="8966" width="17.140625" style="68" customWidth="1"/>
    <col min="8967" max="8967" width="15.5703125" style="68" customWidth="1"/>
    <col min="8968" max="8968" width="13.28515625" style="68" customWidth="1"/>
    <col min="8969" max="8969" width="12.28515625" style="68" customWidth="1"/>
    <col min="8970" max="8970" width="13.42578125" style="68" customWidth="1"/>
    <col min="8971" max="8971" width="51.140625" style="68" customWidth="1"/>
    <col min="8972" max="8972" width="59" style="68" customWidth="1"/>
    <col min="8973" max="8973" width="60.85546875" style="68" customWidth="1"/>
    <col min="8974" max="8974" width="42.42578125" style="68" customWidth="1"/>
    <col min="8975" max="8975" width="15.42578125" style="68" customWidth="1"/>
    <col min="8976" max="8976" width="19" style="68" customWidth="1"/>
    <col min="8977" max="9193" width="9.140625" style="68"/>
    <col min="9194" max="9194" width="2.42578125" style="68" customWidth="1"/>
    <col min="9195" max="9195" width="40.28515625" style="68" customWidth="1"/>
    <col min="9196" max="9196" width="7.5703125" style="68" customWidth="1"/>
    <col min="9197" max="9197" width="4.28515625" style="68" customWidth="1"/>
    <col min="9198" max="9198" width="3" style="68" customWidth="1"/>
    <col min="9199" max="9199" width="5.140625" style="68" customWidth="1"/>
    <col min="9200" max="9200" width="1.140625" style="68" customWidth="1"/>
    <col min="9201" max="9201" width="3.42578125" style="68" customWidth="1"/>
    <col min="9202" max="9202" width="3" style="68" customWidth="1"/>
    <col min="9203" max="9203" width="4" style="68" customWidth="1"/>
    <col min="9204" max="9204" width="3.140625" style="68" customWidth="1"/>
    <col min="9205" max="9205" width="6.140625" style="68" customWidth="1"/>
    <col min="9206" max="9206" width="4.28515625" style="68" customWidth="1"/>
    <col min="9207" max="9207" width="1.7109375" style="68" customWidth="1"/>
    <col min="9208" max="9208" width="3.42578125" style="68" customWidth="1"/>
    <col min="9209" max="9209" width="2.7109375" style="68" customWidth="1"/>
    <col min="9210" max="9210" width="3.42578125" style="68" customWidth="1"/>
    <col min="9211" max="9211" width="3.140625" style="68" customWidth="1"/>
    <col min="9212" max="9212" width="5" style="68" customWidth="1"/>
    <col min="9213" max="9213" width="1.7109375" style="68" customWidth="1"/>
    <col min="9214" max="9214" width="4.85546875" style="68" customWidth="1"/>
    <col min="9215" max="9215" width="1.28515625" style="68" customWidth="1"/>
    <col min="9216" max="9216" width="5.28515625" style="68" customWidth="1"/>
    <col min="9217" max="9217" width="0.85546875" style="68" customWidth="1"/>
    <col min="9218" max="9218" width="3" style="68" customWidth="1"/>
    <col min="9219" max="9219" width="3.42578125" style="68" customWidth="1"/>
    <col min="9220" max="9220" width="10.85546875" style="68" customWidth="1"/>
    <col min="9221" max="9221" width="14" style="68" customWidth="1"/>
    <col min="9222" max="9222" width="17.140625" style="68" customWidth="1"/>
    <col min="9223" max="9223" width="15.5703125" style="68" customWidth="1"/>
    <col min="9224" max="9224" width="13.28515625" style="68" customWidth="1"/>
    <col min="9225" max="9225" width="12.28515625" style="68" customWidth="1"/>
    <col min="9226" max="9226" width="13.42578125" style="68" customWidth="1"/>
    <col min="9227" max="9227" width="51.140625" style="68" customWidth="1"/>
    <col min="9228" max="9228" width="59" style="68" customWidth="1"/>
    <col min="9229" max="9229" width="60.85546875" style="68" customWidth="1"/>
    <col min="9230" max="9230" width="42.42578125" style="68" customWidth="1"/>
    <col min="9231" max="9231" width="15.42578125" style="68" customWidth="1"/>
    <col min="9232" max="9232" width="19" style="68" customWidth="1"/>
    <col min="9233" max="9449" width="9.140625" style="68"/>
    <col min="9450" max="9450" width="2.42578125" style="68" customWidth="1"/>
    <col min="9451" max="9451" width="40.28515625" style="68" customWidth="1"/>
    <col min="9452" max="9452" width="7.5703125" style="68" customWidth="1"/>
    <col min="9453" max="9453" width="4.28515625" style="68" customWidth="1"/>
    <col min="9454" max="9454" width="3" style="68" customWidth="1"/>
    <col min="9455" max="9455" width="5.140625" style="68" customWidth="1"/>
    <col min="9456" max="9456" width="1.140625" style="68" customWidth="1"/>
    <col min="9457" max="9457" width="3.42578125" style="68" customWidth="1"/>
    <col min="9458" max="9458" width="3" style="68" customWidth="1"/>
    <col min="9459" max="9459" width="4" style="68" customWidth="1"/>
    <col min="9460" max="9460" width="3.140625" style="68" customWidth="1"/>
    <col min="9461" max="9461" width="6.140625" style="68" customWidth="1"/>
    <col min="9462" max="9462" width="4.28515625" style="68" customWidth="1"/>
    <col min="9463" max="9463" width="1.7109375" style="68" customWidth="1"/>
    <col min="9464" max="9464" width="3.42578125" style="68" customWidth="1"/>
    <col min="9465" max="9465" width="2.7109375" style="68" customWidth="1"/>
    <col min="9466" max="9466" width="3.42578125" style="68" customWidth="1"/>
    <col min="9467" max="9467" width="3.140625" style="68" customWidth="1"/>
    <col min="9468" max="9468" width="5" style="68" customWidth="1"/>
    <col min="9469" max="9469" width="1.7109375" style="68" customWidth="1"/>
    <col min="9470" max="9470" width="4.85546875" style="68" customWidth="1"/>
    <col min="9471" max="9471" width="1.28515625" style="68" customWidth="1"/>
    <col min="9472" max="9472" width="5.28515625" style="68" customWidth="1"/>
    <col min="9473" max="9473" width="0.85546875" style="68" customWidth="1"/>
    <col min="9474" max="9474" width="3" style="68" customWidth="1"/>
    <col min="9475" max="9475" width="3.42578125" style="68" customWidth="1"/>
    <col min="9476" max="9476" width="10.85546875" style="68" customWidth="1"/>
    <col min="9477" max="9477" width="14" style="68" customWidth="1"/>
    <col min="9478" max="9478" width="17.140625" style="68" customWidth="1"/>
    <col min="9479" max="9479" width="15.5703125" style="68" customWidth="1"/>
    <col min="9480" max="9480" width="13.28515625" style="68" customWidth="1"/>
    <col min="9481" max="9481" width="12.28515625" style="68" customWidth="1"/>
    <col min="9482" max="9482" width="13.42578125" style="68" customWidth="1"/>
    <col min="9483" max="9483" width="51.140625" style="68" customWidth="1"/>
    <col min="9484" max="9484" width="59" style="68" customWidth="1"/>
    <col min="9485" max="9485" width="60.85546875" style="68" customWidth="1"/>
    <col min="9486" max="9486" width="42.42578125" style="68" customWidth="1"/>
    <col min="9487" max="9487" width="15.42578125" style="68" customWidth="1"/>
    <col min="9488" max="9488" width="19" style="68" customWidth="1"/>
    <col min="9489" max="9705" width="9.140625" style="68"/>
    <col min="9706" max="9706" width="2.42578125" style="68" customWidth="1"/>
    <col min="9707" max="9707" width="40.28515625" style="68" customWidth="1"/>
    <col min="9708" max="9708" width="7.5703125" style="68" customWidth="1"/>
    <col min="9709" max="9709" width="4.28515625" style="68" customWidth="1"/>
    <col min="9710" max="9710" width="3" style="68" customWidth="1"/>
    <col min="9711" max="9711" width="5.140625" style="68" customWidth="1"/>
    <col min="9712" max="9712" width="1.140625" style="68" customWidth="1"/>
    <col min="9713" max="9713" width="3.42578125" style="68" customWidth="1"/>
    <col min="9714" max="9714" width="3" style="68" customWidth="1"/>
    <col min="9715" max="9715" width="4" style="68" customWidth="1"/>
    <col min="9716" max="9716" width="3.140625" style="68" customWidth="1"/>
    <col min="9717" max="9717" width="6.140625" style="68" customWidth="1"/>
    <col min="9718" max="9718" width="4.28515625" style="68" customWidth="1"/>
    <col min="9719" max="9719" width="1.7109375" style="68" customWidth="1"/>
    <col min="9720" max="9720" width="3.42578125" style="68" customWidth="1"/>
    <col min="9721" max="9721" width="2.7109375" style="68" customWidth="1"/>
    <col min="9722" max="9722" width="3.42578125" style="68" customWidth="1"/>
    <col min="9723" max="9723" width="3.140625" style="68" customWidth="1"/>
    <col min="9724" max="9724" width="5" style="68" customWidth="1"/>
    <col min="9725" max="9725" width="1.7109375" style="68" customWidth="1"/>
    <col min="9726" max="9726" width="4.85546875" style="68" customWidth="1"/>
    <col min="9727" max="9727" width="1.28515625" style="68" customWidth="1"/>
    <col min="9728" max="9728" width="5.28515625" style="68" customWidth="1"/>
    <col min="9729" max="9729" width="0.85546875" style="68" customWidth="1"/>
    <col min="9730" max="9730" width="3" style="68" customWidth="1"/>
    <col min="9731" max="9731" width="3.42578125" style="68" customWidth="1"/>
    <col min="9732" max="9732" width="10.85546875" style="68" customWidth="1"/>
    <col min="9733" max="9733" width="14" style="68" customWidth="1"/>
    <col min="9734" max="9734" width="17.140625" style="68" customWidth="1"/>
    <col min="9735" max="9735" width="15.5703125" style="68" customWidth="1"/>
    <col min="9736" max="9736" width="13.28515625" style="68" customWidth="1"/>
    <col min="9737" max="9737" width="12.28515625" style="68" customWidth="1"/>
    <col min="9738" max="9738" width="13.42578125" style="68" customWidth="1"/>
    <col min="9739" max="9739" width="51.140625" style="68" customWidth="1"/>
    <col min="9740" max="9740" width="59" style="68" customWidth="1"/>
    <col min="9741" max="9741" width="60.85546875" style="68" customWidth="1"/>
    <col min="9742" max="9742" width="42.42578125" style="68" customWidth="1"/>
    <col min="9743" max="9743" width="15.42578125" style="68" customWidth="1"/>
    <col min="9744" max="9744" width="19" style="68" customWidth="1"/>
    <col min="9745" max="9961" width="9.140625" style="68"/>
    <col min="9962" max="9962" width="2.42578125" style="68" customWidth="1"/>
    <col min="9963" max="9963" width="40.28515625" style="68" customWidth="1"/>
    <col min="9964" max="9964" width="7.5703125" style="68" customWidth="1"/>
    <col min="9965" max="9965" width="4.28515625" style="68" customWidth="1"/>
    <col min="9966" max="9966" width="3" style="68" customWidth="1"/>
    <col min="9967" max="9967" width="5.140625" style="68" customWidth="1"/>
    <col min="9968" max="9968" width="1.140625" style="68" customWidth="1"/>
    <col min="9969" max="9969" width="3.42578125" style="68" customWidth="1"/>
    <col min="9970" max="9970" width="3" style="68" customWidth="1"/>
    <col min="9971" max="9971" width="4" style="68" customWidth="1"/>
    <col min="9972" max="9972" width="3.140625" style="68" customWidth="1"/>
    <col min="9973" max="9973" width="6.140625" style="68" customWidth="1"/>
    <col min="9974" max="9974" width="4.28515625" style="68" customWidth="1"/>
    <col min="9975" max="9975" width="1.7109375" style="68" customWidth="1"/>
    <col min="9976" max="9976" width="3.42578125" style="68" customWidth="1"/>
    <col min="9977" max="9977" width="2.7109375" style="68" customWidth="1"/>
    <col min="9978" max="9978" width="3.42578125" style="68" customWidth="1"/>
    <col min="9979" max="9979" width="3.140625" style="68" customWidth="1"/>
    <col min="9980" max="9980" width="5" style="68" customWidth="1"/>
    <col min="9981" max="9981" width="1.7109375" style="68" customWidth="1"/>
    <col min="9982" max="9982" width="4.85546875" style="68" customWidth="1"/>
    <col min="9983" max="9983" width="1.28515625" style="68" customWidth="1"/>
    <col min="9984" max="9984" width="5.28515625" style="68" customWidth="1"/>
    <col min="9985" max="9985" width="0.85546875" style="68" customWidth="1"/>
    <col min="9986" max="9986" width="3" style="68" customWidth="1"/>
    <col min="9987" max="9987" width="3.42578125" style="68" customWidth="1"/>
    <col min="9988" max="9988" width="10.85546875" style="68" customWidth="1"/>
    <col min="9989" max="9989" width="14" style="68" customWidth="1"/>
    <col min="9990" max="9990" width="17.140625" style="68" customWidth="1"/>
    <col min="9991" max="9991" width="15.5703125" style="68" customWidth="1"/>
    <col min="9992" max="9992" width="13.28515625" style="68" customWidth="1"/>
    <col min="9993" max="9993" width="12.28515625" style="68" customWidth="1"/>
    <col min="9994" max="9994" width="13.42578125" style="68" customWidth="1"/>
    <col min="9995" max="9995" width="51.140625" style="68" customWidth="1"/>
    <col min="9996" max="9996" width="59" style="68" customWidth="1"/>
    <col min="9997" max="9997" width="60.85546875" style="68" customWidth="1"/>
    <col min="9998" max="9998" width="42.42578125" style="68" customWidth="1"/>
    <col min="9999" max="9999" width="15.42578125" style="68" customWidth="1"/>
    <col min="10000" max="10000" width="19" style="68" customWidth="1"/>
    <col min="10001" max="10217" width="9.140625" style="68"/>
    <col min="10218" max="10218" width="2.42578125" style="68" customWidth="1"/>
    <col min="10219" max="10219" width="40.28515625" style="68" customWidth="1"/>
    <col min="10220" max="10220" width="7.5703125" style="68" customWidth="1"/>
    <col min="10221" max="10221" width="4.28515625" style="68" customWidth="1"/>
    <col min="10222" max="10222" width="3" style="68" customWidth="1"/>
    <col min="10223" max="10223" width="5.140625" style="68" customWidth="1"/>
    <col min="10224" max="10224" width="1.140625" style="68" customWidth="1"/>
    <col min="10225" max="10225" width="3.42578125" style="68" customWidth="1"/>
    <col min="10226" max="10226" width="3" style="68" customWidth="1"/>
    <col min="10227" max="10227" width="4" style="68" customWidth="1"/>
    <col min="10228" max="10228" width="3.140625" style="68" customWidth="1"/>
    <col min="10229" max="10229" width="6.140625" style="68" customWidth="1"/>
    <col min="10230" max="10230" width="4.28515625" style="68" customWidth="1"/>
    <col min="10231" max="10231" width="1.7109375" style="68" customWidth="1"/>
    <col min="10232" max="10232" width="3.42578125" style="68" customWidth="1"/>
    <col min="10233" max="10233" width="2.7109375" style="68" customWidth="1"/>
    <col min="10234" max="10234" width="3.42578125" style="68" customWidth="1"/>
    <col min="10235" max="10235" width="3.140625" style="68" customWidth="1"/>
    <col min="10236" max="10236" width="5" style="68" customWidth="1"/>
    <col min="10237" max="10237" width="1.7109375" style="68" customWidth="1"/>
    <col min="10238" max="10238" width="4.85546875" style="68" customWidth="1"/>
    <col min="10239" max="10239" width="1.28515625" style="68" customWidth="1"/>
    <col min="10240" max="10240" width="5.28515625" style="68" customWidth="1"/>
    <col min="10241" max="10241" width="0.85546875" style="68" customWidth="1"/>
    <col min="10242" max="10242" width="3" style="68" customWidth="1"/>
    <col min="10243" max="10243" width="3.42578125" style="68" customWidth="1"/>
    <col min="10244" max="10244" width="10.85546875" style="68" customWidth="1"/>
    <col min="10245" max="10245" width="14" style="68" customWidth="1"/>
    <col min="10246" max="10246" width="17.140625" style="68" customWidth="1"/>
    <col min="10247" max="10247" width="15.5703125" style="68" customWidth="1"/>
    <col min="10248" max="10248" width="13.28515625" style="68" customWidth="1"/>
    <col min="10249" max="10249" width="12.28515625" style="68" customWidth="1"/>
    <col min="10250" max="10250" width="13.42578125" style="68" customWidth="1"/>
    <col min="10251" max="10251" width="51.140625" style="68" customWidth="1"/>
    <col min="10252" max="10252" width="59" style="68" customWidth="1"/>
    <col min="10253" max="10253" width="60.85546875" style="68" customWidth="1"/>
    <col min="10254" max="10254" width="42.42578125" style="68" customWidth="1"/>
    <col min="10255" max="10255" width="15.42578125" style="68" customWidth="1"/>
    <col min="10256" max="10256" width="19" style="68" customWidth="1"/>
    <col min="10257" max="10473" width="9.140625" style="68"/>
    <col min="10474" max="10474" width="2.42578125" style="68" customWidth="1"/>
    <col min="10475" max="10475" width="40.28515625" style="68" customWidth="1"/>
    <col min="10476" max="10476" width="7.5703125" style="68" customWidth="1"/>
    <col min="10477" max="10477" width="4.28515625" style="68" customWidth="1"/>
    <col min="10478" max="10478" width="3" style="68" customWidth="1"/>
    <col min="10479" max="10479" width="5.140625" style="68" customWidth="1"/>
    <col min="10480" max="10480" width="1.140625" style="68" customWidth="1"/>
    <col min="10481" max="10481" width="3.42578125" style="68" customWidth="1"/>
    <col min="10482" max="10482" width="3" style="68" customWidth="1"/>
    <col min="10483" max="10483" width="4" style="68" customWidth="1"/>
    <col min="10484" max="10484" width="3.140625" style="68" customWidth="1"/>
    <col min="10485" max="10485" width="6.140625" style="68" customWidth="1"/>
    <col min="10486" max="10486" width="4.28515625" style="68" customWidth="1"/>
    <col min="10487" max="10487" width="1.7109375" style="68" customWidth="1"/>
    <col min="10488" max="10488" width="3.42578125" style="68" customWidth="1"/>
    <col min="10489" max="10489" width="2.7109375" style="68" customWidth="1"/>
    <col min="10490" max="10490" width="3.42578125" style="68" customWidth="1"/>
    <col min="10491" max="10491" width="3.140625" style="68" customWidth="1"/>
    <col min="10492" max="10492" width="5" style="68" customWidth="1"/>
    <col min="10493" max="10493" width="1.7109375" style="68" customWidth="1"/>
    <col min="10494" max="10494" width="4.85546875" style="68" customWidth="1"/>
    <col min="10495" max="10495" width="1.28515625" style="68" customWidth="1"/>
    <col min="10496" max="10496" width="5.28515625" style="68" customWidth="1"/>
    <col min="10497" max="10497" width="0.85546875" style="68" customWidth="1"/>
    <col min="10498" max="10498" width="3" style="68" customWidth="1"/>
    <col min="10499" max="10499" width="3.42578125" style="68" customWidth="1"/>
    <col min="10500" max="10500" width="10.85546875" style="68" customWidth="1"/>
    <col min="10501" max="10501" width="14" style="68" customWidth="1"/>
    <col min="10502" max="10502" width="17.140625" style="68" customWidth="1"/>
    <col min="10503" max="10503" width="15.5703125" style="68" customWidth="1"/>
    <col min="10504" max="10504" width="13.28515625" style="68" customWidth="1"/>
    <col min="10505" max="10505" width="12.28515625" style="68" customWidth="1"/>
    <col min="10506" max="10506" width="13.42578125" style="68" customWidth="1"/>
    <col min="10507" max="10507" width="51.140625" style="68" customWidth="1"/>
    <col min="10508" max="10508" width="59" style="68" customWidth="1"/>
    <col min="10509" max="10509" width="60.85546875" style="68" customWidth="1"/>
    <col min="10510" max="10510" width="42.42578125" style="68" customWidth="1"/>
    <col min="10511" max="10511" width="15.42578125" style="68" customWidth="1"/>
    <col min="10512" max="10512" width="19" style="68" customWidth="1"/>
    <col min="10513" max="10729" width="9.140625" style="68"/>
    <col min="10730" max="10730" width="2.42578125" style="68" customWidth="1"/>
    <col min="10731" max="10731" width="40.28515625" style="68" customWidth="1"/>
    <col min="10732" max="10732" width="7.5703125" style="68" customWidth="1"/>
    <col min="10733" max="10733" width="4.28515625" style="68" customWidth="1"/>
    <col min="10734" max="10734" width="3" style="68" customWidth="1"/>
    <col min="10735" max="10735" width="5.140625" style="68" customWidth="1"/>
    <col min="10736" max="10736" width="1.140625" style="68" customWidth="1"/>
    <col min="10737" max="10737" width="3.42578125" style="68" customWidth="1"/>
    <col min="10738" max="10738" width="3" style="68" customWidth="1"/>
    <col min="10739" max="10739" width="4" style="68" customWidth="1"/>
    <col min="10740" max="10740" width="3.140625" style="68" customWidth="1"/>
    <col min="10741" max="10741" width="6.140625" style="68" customWidth="1"/>
    <col min="10742" max="10742" width="4.28515625" style="68" customWidth="1"/>
    <col min="10743" max="10743" width="1.7109375" style="68" customWidth="1"/>
    <col min="10744" max="10744" width="3.42578125" style="68" customWidth="1"/>
    <col min="10745" max="10745" width="2.7109375" style="68" customWidth="1"/>
    <col min="10746" max="10746" width="3.42578125" style="68" customWidth="1"/>
    <col min="10747" max="10747" width="3.140625" style="68" customWidth="1"/>
    <col min="10748" max="10748" width="5" style="68" customWidth="1"/>
    <col min="10749" max="10749" width="1.7109375" style="68" customWidth="1"/>
    <col min="10750" max="10750" width="4.85546875" style="68" customWidth="1"/>
    <col min="10751" max="10751" width="1.28515625" style="68" customWidth="1"/>
    <col min="10752" max="10752" width="5.28515625" style="68" customWidth="1"/>
    <col min="10753" max="10753" width="0.85546875" style="68" customWidth="1"/>
    <col min="10754" max="10754" width="3" style="68" customWidth="1"/>
    <col min="10755" max="10755" width="3.42578125" style="68" customWidth="1"/>
    <col min="10756" max="10756" width="10.85546875" style="68" customWidth="1"/>
    <col min="10757" max="10757" width="14" style="68" customWidth="1"/>
    <col min="10758" max="10758" width="17.140625" style="68" customWidth="1"/>
    <col min="10759" max="10759" width="15.5703125" style="68" customWidth="1"/>
    <col min="10760" max="10760" width="13.28515625" style="68" customWidth="1"/>
    <col min="10761" max="10761" width="12.28515625" style="68" customWidth="1"/>
    <col min="10762" max="10762" width="13.42578125" style="68" customWidth="1"/>
    <col min="10763" max="10763" width="51.140625" style="68" customWidth="1"/>
    <col min="10764" max="10764" width="59" style="68" customWidth="1"/>
    <col min="10765" max="10765" width="60.85546875" style="68" customWidth="1"/>
    <col min="10766" max="10766" width="42.42578125" style="68" customWidth="1"/>
    <col min="10767" max="10767" width="15.42578125" style="68" customWidth="1"/>
    <col min="10768" max="10768" width="19" style="68" customWidth="1"/>
    <col min="10769" max="10985" width="9.140625" style="68"/>
    <col min="10986" max="10986" width="2.42578125" style="68" customWidth="1"/>
    <col min="10987" max="10987" width="40.28515625" style="68" customWidth="1"/>
    <col min="10988" max="10988" width="7.5703125" style="68" customWidth="1"/>
    <col min="10989" max="10989" width="4.28515625" style="68" customWidth="1"/>
    <col min="10990" max="10990" width="3" style="68" customWidth="1"/>
    <col min="10991" max="10991" width="5.140625" style="68" customWidth="1"/>
    <col min="10992" max="10992" width="1.140625" style="68" customWidth="1"/>
    <col min="10993" max="10993" width="3.42578125" style="68" customWidth="1"/>
    <col min="10994" max="10994" width="3" style="68" customWidth="1"/>
    <col min="10995" max="10995" width="4" style="68" customWidth="1"/>
    <col min="10996" max="10996" width="3.140625" style="68" customWidth="1"/>
    <col min="10997" max="10997" width="6.140625" style="68" customWidth="1"/>
    <col min="10998" max="10998" width="4.28515625" style="68" customWidth="1"/>
    <col min="10999" max="10999" width="1.7109375" style="68" customWidth="1"/>
    <col min="11000" max="11000" width="3.42578125" style="68" customWidth="1"/>
    <col min="11001" max="11001" width="2.7109375" style="68" customWidth="1"/>
    <col min="11002" max="11002" width="3.42578125" style="68" customWidth="1"/>
    <col min="11003" max="11003" width="3.140625" style="68" customWidth="1"/>
    <col min="11004" max="11004" width="5" style="68" customWidth="1"/>
    <col min="11005" max="11005" width="1.7109375" style="68" customWidth="1"/>
    <col min="11006" max="11006" width="4.85546875" style="68" customWidth="1"/>
    <col min="11007" max="11007" width="1.28515625" style="68" customWidth="1"/>
    <col min="11008" max="11008" width="5.28515625" style="68" customWidth="1"/>
    <col min="11009" max="11009" width="0.85546875" style="68" customWidth="1"/>
    <col min="11010" max="11010" width="3" style="68" customWidth="1"/>
    <col min="11011" max="11011" width="3.42578125" style="68" customWidth="1"/>
    <col min="11012" max="11012" width="10.85546875" style="68" customWidth="1"/>
    <col min="11013" max="11013" width="14" style="68" customWidth="1"/>
    <col min="11014" max="11014" width="17.140625" style="68" customWidth="1"/>
    <col min="11015" max="11015" width="15.5703125" style="68" customWidth="1"/>
    <col min="11016" max="11016" width="13.28515625" style="68" customWidth="1"/>
    <col min="11017" max="11017" width="12.28515625" style="68" customWidth="1"/>
    <col min="11018" max="11018" width="13.42578125" style="68" customWidth="1"/>
    <col min="11019" max="11019" width="51.140625" style="68" customWidth="1"/>
    <col min="11020" max="11020" width="59" style="68" customWidth="1"/>
    <col min="11021" max="11021" width="60.85546875" style="68" customWidth="1"/>
    <col min="11022" max="11022" width="42.42578125" style="68" customWidth="1"/>
    <col min="11023" max="11023" width="15.42578125" style="68" customWidth="1"/>
    <col min="11024" max="11024" width="19" style="68" customWidth="1"/>
    <col min="11025" max="11241" width="9.140625" style="68"/>
    <col min="11242" max="11242" width="2.42578125" style="68" customWidth="1"/>
    <col min="11243" max="11243" width="40.28515625" style="68" customWidth="1"/>
    <col min="11244" max="11244" width="7.5703125" style="68" customWidth="1"/>
    <col min="11245" max="11245" width="4.28515625" style="68" customWidth="1"/>
    <col min="11246" max="11246" width="3" style="68" customWidth="1"/>
    <col min="11247" max="11247" width="5.140625" style="68" customWidth="1"/>
    <col min="11248" max="11248" width="1.140625" style="68" customWidth="1"/>
    <col min="11249" max="11249" width="3.42578125" style="68" customWidth="1"/>
    <col min="11250" max="11250" width="3" style="68" customWidth="1"/>
    <col min="11251" max="11251" width="4" style="68" customWidth="1"/>
    <col min="11252" max="11252" width="3.140625" style="68" customWidth="1"/>
    <col min="11253" max="11253" width="6.140625" style="68" customWidth="1"/>
    <col min="11254" max="11254" width="4.28515625" style="68" customWidth="1"/>
    <col min="11255" max="11255" width="1.7109375" style="68" customWidth="1"/>
    <col min="11256" max="11256" width="3.42578125" style="68" customWidth="1"/>
    <col min="11257" max="11257" width="2.7109375" style="68" customWidth="1"/>
    <col min="11258" max="11258" width="3.42578125" style="68" customWidth="1"/>
    <col min="11259" max="11259" width="3.140625" style="68" customWidth="1"/>
    <col min="11260" max="11260" width="5" style="68" customWidth="1"/>
    <col min="11261" max="11261" width="1.7109375" style="68" customWidth="1"/>
    <col min="11262" max="11262" width="4.85546875" style="68" customWidth="1"/>
    <col min="11263" max="11263" width="1.28515625" style="68" customWidth="1"/>
    <col min="11264" max="11264" width="5.28515625" style="68" customWidth="1"/>
    <col min="11265" max="11265" width="0.85546875" style="68" customWidth="1"/>
    <col min="11266" max="11266" width="3" style="68" customWidth="1"/>
    <col min="11267" max="11267" width="3.42578125" style="68" customWidth="1"/>
    <col min="11268" max="11268" width="10.85546875" style="68" customWidth="1"/>
    <col min="11269" max="11269" width="14" style="68" customWidth="1"/>
    <col min="11270" max="11270" width="17.140625" style="68" customWidth="1"/>
    <col min="11271" max="11271" width="15.5703125" style="68" customWidth="1"/>
    <col min="11272" max="11272" width="13.28515625" style="68" customWidth="1"/>
    <col min="11273" max="11273" width="12.28515625" style="68" customWidth="1"/>
    <col min="11274" max="11274" width="13.42578125" style="68" customWidth="1"/>
    <col min="11275" max="11275" width="51.140625" style="68" customWidth="1"/>
    <col min="11276" max="11276" width="59" style="68" customWidth="1"/>
    <col min="11277" max="11277" width="60.85546875" style="68" customWidth="1"/>
    <col min="11278" max="11278" width="42.42578125" style="68" customWidth="1"/>
    <col min="11279" max="11279" width="15.42578125" style="68" customWidth="1"/>
    <col min="11280" max="11280" width="19" style="68" customWidth="1"/>
    <col min="11281" max="11497" width="9.140625" style="68"/>
    <col min="11498" max="11498" width="2.42578125" style="68" customWidth="1"/>
    <col min="11499" max="11499" width="40.28515625" style="68" customWidth="1"/>
    <col min="11500" max="11500" width="7.5703125" style="68" customWidth="1"/>
    <col min="11501" max="11501" width="4.28515625" style="68" customWidth="1"/>
    <col min="11502" max="11502" width="3" style="68" customWidth="1"/>
    <col min="11503" max="11503" width="5.140625" style="68" customWidth="1"/>
    <col min="11504" max="11504" width="1.140625" style="68" customWidth="1"/>
    <col min="11505" max="11505" width="3.42578125" style="68" customWidth="1"/>
    <col min="11506" max="11506" width="3" style="68" customWidth="1"/>
    <col min="11507" max="11507" width="4" style="68" customWidth="1"/>
    <col min="11508" max="11508" width="3.140625" style="68" customWidth="1"/>
    <col min="11509" max="11509" width="6.140625" style="68" customWidth="1"/>
    <col min="11510" max="11510" width="4.28515625" style="68" customWidth="1"/>
    <col min="11511" max="11511" width="1.7109375" style="68" customWidth="1"/>
    <col min="11512" max="11512" width="3.42578125" style="68" customWidth="1"/>
    <col min="11513" max="11513" width="2.7109375" style="68" customWidth="1"/>
    <col min="11514" max="11514" width="3.42578125" style="68" customWidth="1"/>
    <col min="11515" max="11515" width="3.140625" style="68" customWidth="1"/>
    <col min="11516" max="11516" width="5" style="68" customWidth="1"/>
    <col min="11517" max="11517" width="1.7109375" style="68" customWidth="1"/>
    <col min="11518" max="11518" width="4.85546875" style="68" customWidth="1"/>
    <col min="11519" max="11519" width="1.28515625" style="68" customWidth="1"/>
    <col min="11520" max="11520" width="5.28515625" style="68" customWidth="1"/>
    <col min="11521" max="11521" width="0.85546875" style="68" customWidth="1"/>
    <col min="11522" max="11522" width="3" style="68" customWidth="1"/>
    <col min="11523" max="11523" width="3.42578125" style="68" customWidth="1"/>
    <col min="11524" max="11524" width="10.85546875" style="68" customWidth="1"/>
    <col min="11525" max="11525" width="14" style="68" customWidth="1"/>
    <col min="11526" max="11526" width="17.140625" style="68" customWidth="1"/>
    <col min="11527" max="11527" width="15.5703125" style="68" customWidth="1"/>
    <col min="11528" max="11528" width="13.28515625" style="68" customWidth="1"/>
    <col min="11529" max="11529" width="12.28515625" style="68" customWidth="1"/>
    <col min="11530" max="11530" width="13.42578125" style="68" customWidth="1"/>
    <col min="11531" max="11531" width="51.140625" style="68" customWidth="1"/>
    <col min="11532" max="11532" width="59" style="68" customWidth="1"/>
    <col min="11533" max="11533" width="60.85546875" style="68" customWidth="1"/>
    <col min="11534" max="11534" width="42.42578125" style="68" customWidth="1"/>
    <col min="11535" max="11535" width="15.42578125" style="68" customWidth="1"/>
    <col min="11536" max="11536" width="19" style="68" customWidth="1"/>
    <col min="11537" max="11753" width="9.140625" style="68"/>
    <col min="11754" max="11754" width="2.42578125" style="68" customWidth="1"/>
    <col min="11755" max="11755" width="40.28515625" style="68" customWidth="1"/>
    <col min="11756" max="11756" width="7.5703125" style="68" customWidth="1"/>
    <col min="11757" max="11757" width="4.28515625" style="68" customWidth="1"/>
    <col min="11758" max="11758" width="3" style="68" customWidth="1"/>
    <col min="11759" max="11759" width="5.140625" style="68" customWidth="1"/>
    <col min="11760" max="11760" width="1.140625" style="68" customWidth="1"/>
    <col min="11761" max="11761" width="3.42578125" style="68" customWidth="1"/>
    <col min="11762" max="11762" width="3" style="68" customWidth="1"/>
    <col min="11763" max="11763" width="4" style="68" customWidth="1"/>
    <col min="11764" max="11764" width="3.140625" style="68" customWidth="1"/>
    <col min="11765" max="11765" width="6.140625" style="68" customWidth="1"/>
    <col min="11766" max="11766" width="4.28515625" style="68" customWidth="1"/>
    <col min="11767" max="11767" width="1.7109375" style="68" customWidth="1"/>
    <col min="11768" max="11768" width="3.42578125" style="68" customWidth="1"/>
    <col min="11769" max="11769" width="2.7109375" style="68" customWidth="1"/>
    <col min="11770" max="11770" width="3.42578125" style="68" customWidth="1"/>
    <col min="11771" max="11771" width="3.140625" style="68" customWidth="1"/>
    <col min="11772" max="11772" width="5" style="68" customWidth="1"/>
    <col min="11773" max="11773" width="1.7109375" style="68" customWidth="1"/>
    <col min="11774" max="11774" width="4.85546875" style="68" customWidth="1"/>
    <col min="11775" max="11775" width="1.28515625" style="68" customWidth="1"/>
    <col min="11776" max="11776" width="5.28515625" style="68" customWidth="1"/>
    <col min="11777" max="11777" width="0.85546875" style="68" customWidth="1"/>
    <col min="11778" max="11778" width="3" style="68" customWidth="1"/>
    <col min="11779" max="11779" width="3.42578125" style="68" customWidth="1"/>
    <col min="11780" max="11780" width="10.85546875" style="68" customWidth="1"/>
    <col min="11781" max="11781" width="14" style="68" customWidth="1"/>
    <col min="11782" max="11782" width="17.140625" style="68" customWidth="1"/>
    <col min="11783" max="11783" width="15.5703125" style="68" customWidth="1"/>
    <col min="11784" max="11784" width="13.28515625" style="68" customWidth="1"/>
    <col min="11785" max="11785" width="12.28515625" style="68" customWidth="1"/>
    <col min="11786" max="11786" width="13.42578125" style="68" customWidth="1"/>
    <col min="11787" max="11787" width="51.140625" style="68" customWidth="1"/>
    <col min="11788" max="11788" width="59" style="68" customWidth="1"/>
    <col min="11789" max="11789" width="60.85546875" style="68" customWidth="1"/>
    <col min="11790" max="11790" width="42.42578125" style="68" customWidth="1"/>
    <col min="11791" max="11791" width="15.42578125" style="68" customWidth="1"/>
    <col min="11792" max="11792" width="19" style="68" customWidth="1"/>
    <col min="11793" max="12009" width="9.140625" style="68"/>
    <col min="12010" max="12010" width="2.42578125" style="68" customWidth="1"/>
    <col min="12011" max="12011" width="40.28515625" style="68" customWidth="1"/>
    <col min="12012" max="12012" width="7.5703125" style="68" customWidth="1"/>
    <col min="12013" max="12013" width="4.28515625" style="68" customWidth="1"/>
    <col min="12014" max="12014" width="3" style="68" customWidth="1"/>
    <col min="12015" max="12015" width="5.140625" style="68" customWidth="1"/>
    <col min="12016" max="12016" width="1.140625" style="68" customWidth="1"/>
    <col min="12017" max="12017" width="3.42578125" style="68" customWidth="1"/>
    <col min="12018" max="12018" width="3" style="68" customWidth="1"/>
    <col min="12019" max="12019" width="4" style="68" customWidth="1"/>
    <col min="12020" max="12020" width="3.140625" style="68" customWidth="1"/>
    <col min="12021" max="12021" width="6.140625" style="68" customWidth="1"/>
    <col min="12022" max="12022" width="4.28515625" style="68" customWidth="1"/>
    <col min="12023" max="12023" width="1.7109375" style="68" customWidth="1"/>
    <col min="12024" max="12024" width="3.42578125" style="68" customWidth="1"/>
    <col min="12025" max="12025" width="2.7109375" style="68" customWidth="1"/>
    <col min="12026" max="12026" width="3.42578125" style="68" customWidth="1"/>
    <col min="12027" max="12027" width="3.140625" style="68" customWidth="1"/>
    <col min="12028" max="12028" width="5" style="68" customWidth="1"/>
    <col min="12029" max="12029" width="1.7109375" style="68" customWidth="1"/>
    <col min="12030" max="12030" width="4.85546875" style="68" customWidth="1"/>
    <col min="12031" max="12031" width="1.28515625" style="68" customWidth="1"/>
    <col min="12032" max="12032" width="5.28515625" style="68" customWidth="1"/>
    <col min="12033" max="12033" width="0.85546875" style="68" customWidth="1"/>
    <col min="12034" max="12034" width="3" style="68" customWidth="1"/>
    <col min="12035" max="12035" width="3.42578125" style="68" customWidth="1"/>
    <col min="12036" max="12036" width="10.85546875" style="68" customWidth="1"/>
    <col min="12037" max="12037" width="14" style="68" customWidth="1"/>
    <col min="12038" max="12038" width="17.140625" style="68" customWidth="1"/>
    <col min="12039" max="12039" width="15.5703125" style="68" customWidth="1"/>
    <col min="12040" max="12040" width="13.28515625" style="68" customWidth="1"/>
    <col min="12041" max="12041" width="12.28515625" style="68" customWidth="1"/>
    <col min="12042" max="12042" width="13.42578125" style="68" customWidth="1"/>
    <col min="12043" max="12043" width="51.140625" style="68" customWidth="1"/>
    <col min="12044" max="12044" width="59" style="68" customWidth="1"/>
    <col min="12045" max="12045" width="60.85546875" style="68" customWidth="1"/>
    <col min="12046" max="12046" width="42.42578125" style="68" customWidth="1"/>
    <col min="12047" max="12047" width="15.42578125" style="68" customWidth="1"/>
    <col min="12048" max="12048" width="19" style="68" customWidth="1"/>
    <col min="12049" max="12265" width="9.140625" style="68"/>
    <col min="12266" max="12266" width="2.42578125" style="68" customWidth="1"/>
    <col min="12267" max="12267" width="40.28515625" style="68" customWidth="1"/>
    <col min="12268" max="12268" width="7.5703125" style="68" customWidth="1"/>
    <col min="12269" max="12269" width="4.28515625" style="68" customWidth="1"/>
    <col min="12270" max="12270" width="3" style="68" customWidth="1"/>
    <col min="12271" max="12271" width="5.140625" style="68" customWidth="1"/>
    <col min="12272" max="12272" width="1.140625" style="68" customWidth="1"/>
    <col min="12273" max="12273" width="3.42578125" style="68" customWidth="1"/>
    <col min="12274" max="12274" width="3" style="68" customWidth="1"/>
    <col min="12275" max="12275" width="4" style="68" customWidth="1"/>
    <col min="12276" max="12276" width="3.140625" style="68" customWidth="1"/>
    <col min="12277" max="12277" width="6.140625" style="68" customWidth="1"/>
    <col min="12278" max="12278" width="4.28515625" style="68" customWidth="1"/>
    <col min="12279" max="12279" width="1.7109375" style="68" customWidth="1"/>
    <col min="12280" max="12280" width="3.42578125" style="68" customWidth="1"/>
    <col min="12281" max="12281" width="2.7109375" style="68" customWidth="1"/>
    <col min="12282" max="12282" width="3.42578125" style="68" customWidth="1"/>
    <col min="12283" max="12283" width="3.140625" style="68" customWidth="1"/>
    <col min="12284" max="12284" width="5" style="68" customWidth="1"/>
    <col min="12285" max="12285" width="1.7109375" style="68" customWidth="1"/>
    <col min="12286" max="12286" width="4.85546875" style="68" customWidth="1"/>
    <col min="12287" max="12287" width="1.28515625" style="68" customWidth="1"/>
    <col min="12288" max="12288" width="5.28515625" style="68" customWidth="1"/>
    <col min="12289" max="12289" width="0.85546875" style="68" customWidth="1"/>
    <col min="12290" max="12290" width="3" style="68" customWidth="1"/>
    <col min="12291" max="12291" width="3.42578125" style="68" customWidth="1"/>
    <col min="12292" max="12292" width="10.85546875" style="68" customWidth="1"/>
    <col min="12293" max="12293" width="14" style="68" customWidth="1"/>
    <col min="12294" max="12294" width="17.140625" style="68" customWidth="1"/>
    <col min="12295" max="12295" width="15.5703125" style="68" customWidth="1"/>
    <col min="12296" max="12296" width="13.28515625" style="68" customWidth="1"/>
    <col min="12297" max="12297" width="12.28515625" style="68" customWidth="1"/>
    <col min="12298" max="12298" width="13.42578125" style="68" customWidth="1"/>
    <col min="12299" max="12299" width="51.140625" style="68" customWidth="1"/>
    <col min="12300" max="12300" width="59" style="68" customWidth="1"/>
    <col min="12301" max="12301" width="60.85546875" style="68" customWidth="1"/>
    <col min="12302" max="12302" width="42.42578125" style="68" customWidth="1"/>
    <col min="12303" max="12303" width="15.42578125" style="68" customWidth="1"/>
    <col min="12304" max="12304" width="19" style="68" customWidth="1"/>
    <col min="12305" max="12521" width="9.140625" style="68"/>
    <col min="12522" max="12522" width="2.42578125" style="68" customWidth="1"/>
    <col min="12523" max="12523" width="40.28515625" style="68" customWidth="1"/>
    <col min="12524" max="12524" width="7.5703125" style="68" customWidth="1"/>
    <col min="12525" max="12525" width="4.28515625" style="68" customWidth="1"/>
    <col min="12526" max="12526" width="3" style="68" customWidth="1"/>
    <col min="12527" max="12527" width="5.140625" style="68" customWidth="1"/>
    <col min="12528" max="12528" width="1.140625" style="68" customWidth="1"/>
    <col min="12529" max="12529" width="3.42578125" style="68" customWidth="1"/>
    <col min="12530" max="12530" width="3" style="68" customWidth="1"/>
    <col min="12531" max="12531" width="4" style="68" customWidth="1"/>
    <col min="12532" max="12532" width="3.140625" style="68" customWidth="1"/>
    <col min="12533" max="12533" width="6.140625" style="68" customWidth="1"/>
    <col min="12534" max="12534" width="4.28515625" style="68" customWidth="1"/>
    <col min="12535" max="12535" width="1.7109375" style="68" customWidth="1"/>
    <col min="12536" max="12536" width="3.42578125" style="68" customWidth="1"/>
    <col min="12537" max="12537" width="2.7109375" style="68" customWidth="1"/>
    <col min="12538" max="12538" width="3.42578125" style="68" customWidth="1"/>
    <col min="12539" max="12539" width="3.140625" style="68" customWidth="1"/>
    <col min="12540" max="12540" width="5" style="68" customWidth="1"/>
    <col min="12541" max="12541" width="1.7109375" style="68" customWidth="1"/>
    <col min="12542" max="12542" width="4.85546875" style="68" customWidth="1"/>
    <col min="12543" max="12543" width="1.28515625" style="68" customWidth="1"/>
    <col min="12544" max="12544" width="5.28515625" style="68" customWidth="1"/>
    <col min="12545" max="12545" width="0.85546875" style="68" customWidth="1"/>
    <col min="12546" max="12546" width="3" style="68" customWidth="1"/>
    <col min="12547" max="12547" width="3.42578125" style="68" customWidth="1"/>
    <col min="12548" max="12548" width="10.85546875" style="68" customWidth="1"/>
    <col min="12549" max="12549" width="14" style="68" customWidth="1"/>
    <col min="12550" max="12550" width="17.140625" style="68" customWidth="1"/>
    <col min="12551" max="12551" width="15.5703125" style="68" customWidth="1"/>
    <col min="12552" max="12552" width="13.28515625" style="68" customWidth="1"/>
    <col min="12553" max="12553" width="12.28515625" style="68" customWidth="1"/>
    <col min="12554" max="12554" width="13.42578125" style="68" customWidth="1"/>
    <col min="12555" max="12555" width="51.140625" style="68" customWidth="1"/>
    <col min="12556" max="12556" width="59" style="68" customWidth="1"/>
    <col min="12557" max="12557" width="60.85546875" style="68" customWidth="1"/>
    <col min="12558" max="12558" width="42.42578125" style="68" customWidth="1"/>
    <col min="12559" max="12559" width="15.42578125" style="68" customWidth="1"/>
    <col min="12560" max="12560" width="19" style="68" customWidth="1"/>
    <col min="12561" max="12777" width="9.140625" style="68"/>
    <col min="12778" max="12778" width="2.42578125" style="68" customWidth="1"/>
    <col min="12779" max="12779" width="40.28515625" style="68" customWidth="1"/>
    <col min="12780" max="12780" width="7.5703125" style="68" customWidth="1"/>
    <col min="12781" max="12781" width="4.28515625" style="68" customWidth="1"/>
    <col min="12782" max="12782" width="3" style="68" customWidth="1"/>
    <col min="12783" max="12783" width="5.140625" style="68" customWidth="1"/>
    <col min="12784" max="12784" width="1.140625" style="68" customWidth="1"/>
    <col min="12785" max="12785" width="3.42578125" style="68" customWidth="1"/>
    <col min="12786" max="12786" width="3" style="68" customWidth="1"/>
    <col min="12787" max="12787" width="4" style="68" customWidth="1"/>
    <col min="12788" max="12788" width="3.140625" style="68" customWidth="1"/>
    <col min="12789" max="12789" width="6.140625" style="68" customWidth="1"/>
    <col min="12790" max="12790" width="4.28515625" style="68" customWidth="1"/>
    <col min="12791" max="12791" width="1.7109375" style="68" customWidth="1"/>
    <col min="12792" max="12792" width="3.42578125" style="68" customWidth="1"/>
    <col min="12793" max="12793" width="2.7109375" style="68" customWidth="1"/>
    <col min="12794" max="12794" width="3.42578125" style="68" customWidth="1"/>
    <col min="12795" max="12795" width="3.140625" style="68" customWidth="1"/>
    <col min="12796" max="12796" width="5" style="68" customWidth="1"/>
    <col min="12797" max="12797" width="1.7109375" style="68" customWidth="1"/>
    <col min="12798" max="12798" width="4.85546875" style="68" customWidth="1"/>
    <col min="12799" max="12799" width="1.28515625" style="68" customWidth="1"/>
    <col min="12800" max="12800" width="5.28515625" style="68" customWidth="1"/>
    <col min="12801" max="12801" width="0.85546875" style="68" customWidth="1"/>
    <col min="12802" max="12802" width="3" style="68" customWidth="1"/>
    <col min="12803" max="12803" width="3.42578125" style="68" customWidth="1"/>
    <col min="12804" max="12804" width="10.85546875" style="68" customWidth="1"/>
    <col min="12805" max="12805" width="14" style="68" customWidth="1"/>
    <col min="12806" max="12806" width="17.140625" style="68" customWidth="1"/>
    <col min="12807" max="12807" width="15.5703125" style="68" customWidth="1"/>
    <col min="12808" max="12808" width="13.28515625" style="68" customWidth="1"/>
    <col min="12809" max="12809" width="12.28515625" style="68" customWidth="1"/>
    <col min="12810" max="12810" width="13.42578125" style="68" customWidth="1"/>
    <col min="12811" max="12811" width="51.140625" style="68" customWidth="1"/>
    <col min="12812" max="12812" width="59" style="68" customWidth="1"/>
    <col min="12813" max="12813" width="60.85546875" style="68" customWidth="1"/>
    <col min="12814" max="12814" width="42.42578125" style="68" customWidth="1"/>
    <col min="12815" max="12815" width="15.42578125" style="68" customWidth="1"/>
    <col min="12816" max="12816" width="19" style="68" customWidth="1"/>
    <col min="12817" max="13033" width="9.140625" style="68"/>
    <col min="13034" max="13034" width="2.42578125" style="68" customWidth="1"/>
    <col min="13035" max="13035" width="40.28515625" style="68" customWidth="1"/>
    <col min="13036" max="13036" width="7.5703125" style="68" customWidth="1"/>
    <col min="13037" max="13037" width="4.28515625" style="68" customWidth="1"/>
    <col min="13038" max="13038" width="3" style="68" customWidth="1"/>
    <col min="13039" max="13039" width="5.140625" style="68" customWidth="1"/>
    <col min="13040" max="13040" width="1.140625" style="68" customWidth="1"/>
    <col min="13041" max="13041" width="3.42578125" style="68" customWidth="1"/>
    <col min="13042" max="13042" width="3" style="68" customWidth="1"/>
    <col min="13043" max="13043" width="4" style="68" customWidth="1"/>
    <col min="13044" max="13044" width="3.140625" style="68" customWidth="1"/>
    <col min="13045" max="13045" width="6.140625" style="68" customWidth="1"/>
    <col min="13046" max="13046" width="4.28515625" style="68" customWidth="1"/>
    <col min="13047" max="13047" width="1.7109375" style="68" customWidth="1"/>
    <col min="13048" max="13048" width="3.42578125" style="68" customWidth="1"/>
    <col min="13049" max="13049" width="2.7109375" style="68" customWidth="1"/>
    <col min="13050" max="13050" width="3.42578125" style="68" customWidth="1"/>
    <col min="13051" max="13051" width="3.140625" style="68" customWidth="1"/>
    <col min="13052" max="13052" width="5" style="68" customWidth="1"/>
    <col min="13053" max="13053" width="1.7109375" style="68" customWidth="1"/>
    <col min="13054" max="13054" width="4.85546875" style="68" customWidth="1"/>
    <col min="13055" max="13055" width="1.28515625" style="68" customWidth="1"/>
    <col min="13056" max="13056" width="5.28515625" style="68" customWidth="1"/>
    <col min="13057" max="13057" width="0.85546875" style="68" customWidth="1"/>
    <col min="13058" max="13058" width="3" style="68" customWidth="1"/>
    <col min="13059" max="13059" width="3.42578125" style="68" customWidth="1"/>
    <col min="13060" max="13060" width="10.85546875" style="68" customWidth="1"/>
    <col min="13061" max="13061" width="14" style="68" customWidth="1"/>
    <col min="13062" max="13062" width="17.140625" style="68" customWidth="1"/>
    <col min="13063" max="13063" width="15.5703125" style="68" customWidth="1"/>
    <col min="13064" max="13064" width="13.28515625" style="68" customWidth="1"/>
    <col min="13065" max="13065" width="12.28515625" style="68" customWidth="1"/>
    <col min="13066" max="13066" width="13.42578125" style="68" customWidth="1"/>
    <col min="13067" max="13067" width="51.140625" style="68" customWidth="1"/>
    <col min="13068" max="13068" width="59" style="68" customWidth="1"/>
    <col min="13069" max="13069" width="60.85546875" style="68" customWidth="1"/>
    <col min="13070" max="13070" width="42.42578125" style="68" customWidth="1"/>
    <col min="13071" max="13071" width="15.42578125" style="68" customWidth="1"/>
    <col min="13072" max="13072" width="19" style="68" customWidth="1"/>
    <col min="13073" max="13289" width="9.140625" style="68"/>
    <col min="13290" max="13290" width="2.42578125" style="68" customWidth="1"/>
    <col min="13291" max="13291" width="40.28515625" style="68" customWidth="1"/>
    <col min="13292" max="13292" width="7.5703125" style="68" customWidth="1"/>
    <col min="13293" max="13293" width="4.28515625" style="68" customWidth="1"/>
    <col min="13294" max="13294" width="3" style="68" customWidth="1"/>
    <col min="13295" max="13295" width="5.140625" style="68" customWidth="1"/>
    <col min="13296" max="13296" width="1.140625" style="68" customWidth="1"/>
    <col min="13297" max="13297" width="3.42578125" style="68" customWidth="1"/>
    <col min="13298" max="13298" width="3" style="68" customWidth="1"/>
    <col min="13299" max="13299" width="4" style="68" customWidth="1"/>
    <col min="13300" max="13300" width="3.140625" style="68" customWidth="1"/>
    <col min="13301" max="13301" width="6.140625" style="68" customWidth="1"/>
    <col min="13302" max="13302" width="4.28515625" style="68" customWidth="1"/>
    <col min="13303" max="13303" width="1.7109375" style="68" customWidth="1"/>
    <col min="13304" max="13304" width="3.42578125" style="68" customWidth="1"/>
    <col min="13305" max="13305" width="2.7109375" style="68" customWidth="1"/>
    <col min="13306" max="13306" width="3.42578125" style="68" customWidth="1"/>
    <col min="13307" max="13307" width="3.140625" style="68" customWidth="1"/>
    <col min="13308" max="13308" width="5" style="68" customWidth="1"/>
    <col min="13309" max="13309" width="1.7109375" style="68" customWidth="1"/>
    <col min="13310" max="13310" width="4.85546875" style="68" customWidth="1"/>
    <col min="13311" max="13311" width="1.28515625" style="68" customWidth="1"/>
    <col min="13312" max="13312" width="5.28515625" style="68" customWidth="1"/>
    <col min="13313" max="13313" width="0.85546875" style="68" customWidth="1"/>
    <col min="13314" max="13314" width="3" style="68" customWidth="1"/>
    <col min="13315" max="13315" width="3.42578125" style="68" customWidth="1"/>
    <col min="13316" max="13316" width="10.85546875" style="68" customWidth="1"/>
    <col min="13317" max="13317" width="14" style="68" customWidth="1"/>
    <col min="13318" max="13318" width="17.140625" style="68" customWidth="1"/>
    <col min="13319" max="13319" width="15.5703125" style="68" customWidth="1"/>
    <col min="13320" max="13320" width="13.28515625" style="68" customWidth="1"/>
    <col min="13321" max="13321" width="12.28515625" style="68" customWidth="1"/>
    <col min="13322" max="13322" width="13.42578125" style="68" customWidth="1"/>
    <col min="13323" max="13323" width="51.140625" style="68" customWidth="1"/>
    <col min="13324" max="13324" width="59" style="68" customWidth="1"/>
    <col min="13325" max="13325" width="60.85546875" style="68" customWidth="1"/>
    <col min="13326" max="13326" width="42.42578125" style="68" customWidth="1"/>
    <col min="13327" max="13327" width="15.42578125" style="68" customWidth="1"/>
    <col min="13328" max="13328" width="19" style="68" customWidth="1"/>
    <col min="13329" max="13545" width="9.140625" style="68"/>
    <col min="13546" max="13546" width="2.42578125" style="68" customWidth="1"/>
    <col min="13547" max="13547" width="40.28515625" style="68" customWidth="1"/>
    <col min="13548" max="13548" width="7.5703125" style="68" customWidth="1"/>
    <col min="13549" max="13549" width="4.28515625" style="68" customWidth="1"/>
    <col min="13550" max="13550" width="3" style="68" customWidth="1"/>
    <col min="13551" max="13551" width="5.140625" style="68" customWidth="1"/>
    <col min="13552" max="13552" width="1.140625" style="68" customWidth="1"/>
    <col min="13553" max="13553" width="3.42578125" style="68" customWidth="1"/>
    <col min="13554" max="13554" width="3" style="68" customWidth="1"/>
    <col min="13555" max="13555" width="4" style="68" customWidth="1"/>
    <col min="13556" max="13556" width="3.140625" style="68" customWidth="1"/>
    <col min="13557" max="13557" width="6.140625" style="68" customWidth="1"/>
    <col min="13558" max="13558" width="4.28515625" style="68" customWidth="1"/>
    <col min="13559" max="13559" width="1.7109375" style="68" customWidth="1"/>
    <col min="13560" max="13560" width="3.42578125" style="68" customWidth="1"/>
    <col min="13561" max="13561" width="2.7109375" style="68" customWidth="1"/>
    <col min="13562" max="13562" width="3.42578125" style="68" customWidth="1"/>
    <col min="13563" max="13563" width="3.140625" style="68" customWidth="1"/>
    <col min="13564" max="13564" width="5" style="68" customWidth="1"/>
    <col min="13565" max="13565" width="1.7109375" style="68" customWidth="1"/>
    <col min="13566" max="13566" width="4.85546875" style="68" customWidth="1"/>
    <col min="13567" max="13567" width="1.28515625" style="68" customWidth="1"/>
    <col min="13568" max="13568" width="5.28515625" style="68" customWidth="1"/>
    <col min="13569" max="13569" width="0.85546875" style="68" customWidth="1"/>
    <col min="13570" max="13570" width="3" style="68" customWidth="1"/>
    <col min="13571" max="13571" width="3.42578125" style="68" customWidth="1"/>
    <col min="13572" max="13572" width="10.85546875" style="68" customWidth="1"/>
    <col min="13573" max="13573" width="14" style="68" customWidth="1"/>
    <col min="13574" max="13574" width="17.140625" style="68" customWidth="1"/>
    <col min="13575" max="13575" width="15.5703125" style="68" customWidth="1"/>
    <col min="13576" max="13576" width="13.28515625" style="68" customWidth="1"/>
    <col min="13577" max="13577" width="12.28515625" style="68" customWidth="1"/>
    <col min="13578" max="13578" width="13.42578125" style="68" customWidth="1"/>
    <col min="13579" max="13579" width="51.140625" style="68" customWidth="1"/>
    <col min="13580" max="13580" width="59" style="68" customWidth="1"/>
    <col min="13581" max="13581" width="60.85546875" style="68" customWidth="1"/>
    <col min="13582" max="13582" width="42.42578125" style="68" customWidth="1"/>
    <col min="13583" max="13583" width="15.42578125" style="68" customWidth="1"/>
    <col min="13584" max="13584" width="19" style="68" customWidth="1"/>
    <col min="13585" max="13801" width="9.140625" style="68"/>
    <col min="13802" max="13802" width="2.42578125" style="68" customWidth="1"/>
    <col min="13803" max="13803" width="40.28515625" style="68" customWidth="1"/>
    <col min="13804" max="13804" width="7.5703125" style="68" customWidth="1"/>
    <col min="13805" max="13805" width="4.28515625" style="68" customWidth="1"/>
    <col min="13806" max="13806" width="3" style="68" customWidth="1"/>
    <col min="13807" max="13807" width="5.140625" style="68" customWidth="1"/>
    <col min="13808" max="13808" width="1.140625" style="68" customWidth="1"/>
    <col min="13809" max="13809" width="3.42578125" style="68" customWidth="1"/>
    <col min="13810" max="13810" width="3" style="68" customWidth="1"/>
    <col min="13811" max="13811" width="4" style="68" customWidth="1"/>
    <col min="13812" max="13812" width="3.140625" style="68" customWidth="1"/>
    <col min="13813" max="13813" width="6.140625" style="68" customWidth="1"/>
    <col min="13814" max="13814" width="4.28515625" style="68" customWidth="1"/>
    <col min="13815" max="13815" width="1.7109375" style="68" customWidth="1"/>
    <col min="13816" max="13816" width="3.42578125" style="68" customWidth="1"/>
    <col min="13817" max="13817" width="2.7109375" style="68" customWidth="1"/>
    <col min="13818" max="13818" width="3.42578125" style="68" customWidth="1"/>
    <col min="13819" max="13819" width="3.140625" style="68" customWidth="1"/>
    <col min="13820" max="13820" width="5" style="68" customWidth="1"/>
    <col min="13821" max="13821" width="1.7109375" style="68" customWidth="1"/>
    <col min="13822" max="13822" width="4.85546875" style="68" customWidth="1"/>
    <col min="13823" max="13823" width="1.28515625" style="68" customWidth="1"/>
    <col min="13824" max="13824" width="5.28515625" style="68" customWidth="1"/>
    <col min="13825" max="13825" width="0.85546875" style="68" customWidth="1"/>
    <col min="13826" max="13826" width="3" style="68" customWidth="1"/>
    <col min="13827" max="13827" width="3.42578125" style="68" customWidth="1"/>
    <col min="13828" max="13828" width="10.85546875" style="68" customWidth="1"/>
    <col min="13829" max="13829" width="14" style="68" customWidth="1"/>
    <col min="13830" max="13830" width="17.140625" style="68" customWidth="1"/>
    <col min="13831" max="13831" width="15.5703125" style="68" customWidth="1"/>
    <col min="13832" max="13832" width="13.28515625" style="68" customWidth="1"/>
    <col min="13833" max="13833" width="12.28515625" style="68" customWidth="1"/>
    <col min="13834" max="13834" width="13.42578125" style="68" customWidth="1"/>
    <col min="13835" max="13835" width="51.140625" style="68" customWidth="1"/>
    <col min="13836" max="13836" width="59" style="68" customWidth="1"/>
    <col min="13837" max="13837" width="60.85546875" style="68" customWidth="1"/>
    <col min="13838" max="13838" width="42.42578125" style="68" customWidth="1"/>
    <col min="13839" max="13839" width="15.42578125" style="68" customWidth="1"/>
    <col min="13840" max="13840" width="19" style="68" customWidth="1"/>
    <col min="13841" max="14057" width="9.140625" style="68"/>
    <col min="14058" max="14058" width="2.42578125" style="68" customWidth="1"/>
    <col min="14059" max="14059" width="40.28515625" style="68" customWidth="1"/>
    <col min="14060" max="14060" width="7.5703125" style="68" customWidth="1"/>
    <col min="14061" max="14061" width="4.28515625" style="68" customWidth="1"/>
    <col min="14062" max="14062" width="3" style="68" customWidth="1"/>
    <col min="14063" max="14063" width="5.140625" style="68" customWidth="1"/>
    <col min="14064" max="14064" width="1.140625" style="68" customWidth="1"/>
    <col min="14065" max="14065" width="3.42578125" style="68" customWidth="1"/>
    <col min="14066" max="14066" width="3" style="68" customWidth="1"/>
    <col min="14067" max="14067" width="4" style="68" customWidth="1"/>
    <col min="14068" max="14068" width="3.140625" style="68" customWidth="1"/>
    <col min="14069" max="14069" width="6.140625" style="68" customWidth="1"/>
    <col min="14070" max="14070" width="4.28515625" style="68" customWidth="1"/>
    <col min="14071" max="14071" width="1.7109375" style="68" customWidth="1"/>
    <col min="14072" max="14072" width="3.42578125" style="68" customWidth="1"/>
    <col min="14073" max="14073" width="2.7109375" style="68" customWidth="1"/>
    <col min="14074" max="14074" width="3.42578125" style="68" customWidth="1"/>
    <col min="14075" max="14075" width="3.140625" style="68" customWidth="1"/>
    <col min="14076" max="14076" width="5" style="68" customWidth="1"/>
    <col min="14077" max="14077" width="1.7109375" style="68" customWidth="1"/>
    <col min="14078" max="14078" width="4.85546875" style="68" customWidth="1"/>
    <col min="14079" max="14079" width="1.28515625" style="68" customWidth="1"/>
    <col min="14080" max="14080" width="5.28515625" style="68" customWidth="1"/>
    <col min="14081" max="14081" width="0.85546875" style="68" customWidth="1"/>
    <col min="14082" max="14082" width="3" style="68" customWidth="1"/>
    <col min="14083" max="14083" width="3.42578125" style="68" customWidth="1"/>
    <col min="14084" max="14084" width="10.85546875" style="68" customWidth="1"/>
    <col min="14085" max="14085" width="14" style="68" customWidth="1"/>
    <col min="14086" max="14086" width="17.140625" style="68" customWidth="1"/>
    <col min="14087" max="14087" width="15.5703125" style="68" customWidth="1"/>
    <col min="14088" max="14088" width="13.28515625" style="68" customWidth="1"/>
    <col min="14089" max="14089" width="12.28515625" style="68" customWidth="1"/>
    <col min="14090" max="14090" width="13.42578125" style="68" customWidth="1"/>
    <col min="14091" max="14091" width="51.140625" style="68" customWidth="1"/>
    <col min="14092" max="14092" width="59" style="68" customWidth="1"/>
    <col min="14093" max="14093" width="60.85546875" style="68" customWidth="1"/>
    <col min="14094" max="14094" width="42.42578125" style="68" customWidth="1"/>
    <col min="14095" max="14095" width="15.42578125" style="68" customWidth="1"/>
    <col min="14096" max="14096" width="19" style="68" customWidth="1"/>
    <col min="14097" max="14313" width="9.140625" style="68"/>
    <col min="14314" max="14314" width="2.42578125" style="68" customWidth="1"/>
    <col min="14315" max="14315" width="40.28515625" style="68" customWidth="1"/>
    <col min="14316" max="14316" width="7.5703125" style="68" customWidth="1"/>
    <col min="14317" max="14317" width="4.28515625" style="68" customWidth="1"/>
    <col min="14318" max="14318" width="3" style="68" customWidth="1"/>
    <col min="14319" max="14319" width="5.140625" style="68" customWidth="1"/>
    <col min="14320" max="14320" width="1.140625" style="68" customWidth="1"/>
    <col min="14321" max="14321" width="3.42578125" style="68" customWidth="1"/>
    <col min="14322" max="14322" width="3" style="68" customWidth="1"/>
    <col min="14323" max="14323" width="4" style="68" customWidth="1"/>
    <col min="14324" max="14324" width="3.140625" style="68" customWidth="1"/>
    <col min="14325" max="14325" width="6.140625" style="68" customWidth="1"/>
    <col min="14326" max="14326" width="4.28515625" style="68" customWidth="1"/>
    <col min="14327" max="14327" width="1.7109375" style="68" customWidth="1"/>
    <col min="14328" max="14328" width="3.42578125" style="68" customWidth="1"/>
    <col min="14329" max="14329" width="2.7109375" style="68" customWidth="1"/>
    <col min="14330" max="14330" width="3.42578125" style="68" customWidth="1"/>
    <col min="14331" max="14331" width="3.140625" style="68" customWidth="1"/>
    <col min="14332" max="14332" width="5" style="68" customWidth="1"/>
    <col min="14333" max="14333" width="1.7109375" style="68" customWidth="1"/>
    <col min="14334" max="14334" width="4.85546875" style="68" customWidth="1"/>
    <col min="14335" max="14335" width="1.28515625" style="68" customWidth="1"/>
    <col min="14336" max="14336" width="5.28515625" style="68" customWidth="1"/>
    <col min="14337" max="14337" width="0.85546875" style="68" customWidth="1"/>
    <col min="14338" max="14338" width="3" style="68" customWidth="1"/>
    <col min="14339" max="14339" width="3.42578125" style="68" customWidth="1"/>
    <col min="14340" max="14340" width="10.85546875" style="68" customWidth="1"/>
    <col min="14341" max="14341" width="14" style="68" customWidth="1"/>
    <col min="14342" max="14342" width="17.140625" style="68" customWidth="1"/>
    <col min="14343" max="14343" width="15.5703125" style="68" customWidth="1"/>
    <col min="14344" max="14344" width="13.28515625" style="68" customWidth="1"/>
    <col min="14345" max="14345" width="12.28515625" style="68" customWidth="1"/>
    <col min="14346" max="14346" width="13.42578125" style="68" customWidth="1"/>
    <col min="14347" max="14347" width="51.140625" style="68" customWidth="1"/>
    <col min="14348" max="14348" width="59" style="68" customWidth="1"/>
    <col min="14349" max="14349" width="60.85546875" style="68" customWidth="1"/>
    <col min="14350" max="14350" width="42.42578125" style="68" customWidth="1"/>
    <col min="14351" max="14351" width="15.42578125" style="68" customWidth="1"/>
    <col min="14352" max="14352" width="19" style="68" customWidth="1"/>
    <col min="14353" max="14569" width="9.140625" style="68"/>
    <col min="14570" max="14570" width="2.42578125" style="68" customWidth="1"/>
    <col min="14571" max="14571" width="40.28515625" style="68" customWidth="1"/>
    <col min="14572" max="14572" width="7.5703125" style="68" customWidth="1"/>
    <col min="14573" max="14573" width="4.28515625" style="68" customWidth="1"/>
    <col min="14574" max="14574" width="3" style="68" customWidth="1"/>
    <col min="14575" max="14575" width="5.140625" style="68" customWidth="1"/>
    <col min="14576" max="14576" width="1.140625" style="68" customWidth="1"/>
    <col min="14577" max="14577" width="3.42578125" style="68" customWidth="1"/>
    <col min="14578" max="14578" width="3" style="68" customWidth="1"/>
    <col min="14579" max="14579" width="4" style="68" customWidth="1"/>
    <col min="14580" max="14580" width="3.140625" style="68" customWidth="1"/>
    <col min="14581" max="14581" width="6.140625" style="68" customWidth="1"/>
    <col min="14582" max="14582" width="4.28515625" style="68" customWidth="1"/>
    <col min="14583" max="14583" width="1.7109375" style="68" customWidth="1"/>
    <col min="14584" max="14584" width="3.42578125" style="68" customWidth="1"/>
    <col min="14585" max="14585" width="2.7109375" style="68" customWidth="1"/>
    <col min="14586" max="14586" width="3.42578125" style="68" customWidth="1"/>
    <col min="14587" max="14587" width="3.140625" style="68" customWidth="1"/>
    <col min="14588" max="14588" width="5" style="68" customWidth="1"/>
    <col min="14589" max="14589" width="1.7109375" style="68" customWidth="1"/>
    <col min="14590" max="14590" width="4.85546875" style="68" customWidth="1"/>
    <col min="14591" max="14591" width="1.28515625" style="68" customWidth="1"/>
    <col min="14592" max="14592" width="5.28515625" style="68" customWidth="1"/>
    <col min="14593" max="14593" width="0.85546875" style="68" customWidth="1"/>
    <col min="14594" max="14594" width="3" style="68" customWidth="1"/>
    <col min="14595" max="14595" width="3.42578125" style="68" customWidth="1"/>
    <col min="14596" max="14596" width="10.85546875" style="68" customWidth="1"/>
    <col min="14597" max="14597" width="14" style="68" customWidth="1"/>
    <col min="14598" max="14598" width="17.140625" style="68" customWidth="1"/>
    <col min="14599" max="14599" width="15.5703125" style="68" customWidth="1"/>
    <col min="14600" max="14600" width="13.28515625" style="68" customWidth="1"/>
    <col min="14601" max="14601" width="12.28515625" style="68" customWidth="1"/>
    <col min="14602" max="14602" width="13.42578125" style="68" customWidth="1"/>
    <col min="14603" max="14603" width="51.140625" style="68" customWidth="1"/>
    <col min="14604" max="14604" width="59" style="68" customWidth="1"/>
    <col min="14605" max="14605" width="60.85546875" style="68" customWidth="1"/>
    <col min="14606" max="14606" width="42.42578125" style="68" customWidth="1"/>
    <col min="14607" max="14607" width="15.42578125" style="68" customWidth="1"/>
    <col min="14608" max="14608" width="19" style="68" customWidth="1"/>
    <col min="14609" max="14825" width="9.140625" style="68"/>
    <col min="14826" max="14826" width="2.42578125" style="68" customWidth="1"/>
    <col min="14827" max="14827" width="40.28515625" style="68" customWidth="1"/>
    <col min="14828" max="14828" width="7.5703125" style="68" customWidth="1"/>
    <col min="14829" max="14829" width="4.28515625" style="68" customWidth="1"/>
    <col min="14830" max="14830" width="3" style="68" customWidth="1"/>
    <col min="14831" max="14831" width="5.140625" style="68" customWidth="1"/>
    <col min="14832" max="14832" width="1.140625" style="68" customWidth="1"/>
    <col min="14833" max="14833" width="3.42578125" style="68" customWidth="1"/>
    <col min="14834" max="14834" width="3" style="68" customWidth="1"/>
    <col min="14835" max="14835" width="4" style="68" customWidth="1"/>
    <col min="14836" max="14836" width="3.140625" style="68" customWidth="1"/>
    <col min="14837" max="14837" width="6.140625" style="68" customWidth="1"/>
    <col min="14838" max="14838" width="4.28515625" style="68" customWidth="1"/>
    <col min="14839" max="14839" width="1.7109375" style="68" customWidth="1"/>
    <col min="14840" max="14840" width="3.42578125" style="68" customWidth="1"/>
    <col min="14841" max="14841" width="2.7109375" style="68" customWidth="1"/>
    <col min="14842" max="14842" width="3.42578125" style="68" customWidth="1"/>
    <col min="14843" max="14843" width="3.140625" style="68" customWidth="1"/>
    <col min="14844" max="14844" width="5" style="68" customWidth="1"/>
    <col min="14845" max="14845" width="1.7109375" style="68" customWidth="1"/>
    <col min="14846" max="14846" width="4.85546875" style="68" customWidth="1"/>
    <col min="14847" max="14847" width="1.28515625" style="68" customWidth="1"/>
    <col min="14848" max="14848" width="5.28515625" style="68" customWidth="1"/>
    <col min="14849" max="14849" width="0.85546875" style="68" customWidth="1"/>
    <col min="14850" max="14850" width="3" style="68" customWidth="1"/>
    <col min="14851" max="14851" width="3.42578125" style="68" customWidth="1"/>
    <col min="14852" max="14852" width="10.85546875" style="68" customWidth="1"/>
    <col min="14853" max="14853" width="14" style="68" customWidth="1"/>
    <col min="14854" max="14854" width="17.140625" style="68" customWidth="1"/>
    <col min="14855" max="14855" width="15.5703125" style="68" customWidth="1"/>
    <col min="14856" max="14856" width="13.28515625" style="68" customWidth="1"/>
    <col min="14857" max="14857" width="12.28515625" style="68" customWidth="1"/>
    <col min="14858" max="14858" width="13.42578125" style="68" customWidth="1"/>
    <col min="14859" max="14859" width="51.140625" style="68" customWidth="1"/>
    <col min="14860" max="14860" width="59" style="68" customWidth="1"/>
    <col min="14861" max="14861" width="60.85546875" style="68" customWidth="1"/>
    <col min="14862" max="14862" width="42.42578125" style="68" customWidth="1"/>
    <col min="14863" max="14863" width="15.42578125" style="68" customWidth="1"/>
    <col min="14864" max="14864" width="19" style="68" customWidth="1"/>
    <col min="14865" max="15081" width="9.140625" style="68"/>
    <col min="15082" max="15082" width="2.42578125" style="68" customWidth="1"/>
    <col min="15083" max="15083" width="40.28515625" style="68" customWidth="1"/>
    <col min="15084" max="15084" width="7.5703125" style="68" customWidth="1"/>
    <col min="15085" max="15085" width="4.28515625" style="68" customWidth="1"/>
    <col min="15086" max="15086" width="3" style="68" customWidth="1"/>
    <col min="15087" max="15087" width="5.140625" style="68" customWidth="1"/>
    <col min="15088" max="15088" width="1.140625" style="68" customWidth="1"/>
    <col min="15089" max="15089" width="3.42578125" style="68" customWidth="1"/>
    <col min="15090" max="15090" width="3" style="68" customWidth="1"/>
    <col min="15091" max="15091" width="4" style="68" customWidth="1"/>
    <col min="15092" max="15092" width="3.140625" style="68" customWidth="1"/>
    <col min="15093" max="15093" width="6.140625" style="68" customWidth="1"/>
    <col min="15094" max="15094" width="4.28515625" style="68" customWidth="1"/>
    <col min="15095" max="15095" width="1.7109375" style="68" customWidth="1"/>
    <col min="15096" max="15096" width="3.42578125" style="68" customWidth="1"/>
    <col min="15097" max="15097" width="2.7109375" style="68" customWidth="1"/>
    <col min="15098" max="15098" width="3.42578125" style="68" customWidth="1"/>
    <col min="15099" max="15099" width="3.140625" style="68" customWidth="1"/>
    <col min="15100" max="15100" width="5" style="68" customWidth="1"/>
    <col min="15101" max="15101" width="1.7109375" style="68" customWidth="1"/>
    <col min="15102" max="15102" width="4.85546875" style="68" customWidth="1"/>
    <col min="15103" max="15103" width="1.28515625" style="68" customWidth="1"/>
    <col min="15104" max="15104" width="5.28515625" style="68" customWidth="1"/>
    <col min="15105" max="15105" width="0.85546875" style="68" customWidth="1"/>
    <col min="15106" max="15106" width="3" style="68" customWidth="1"/>
    <col min="15107" max="15107" width="3.42578125" style="68" customWidth="1"/>
    <col min="15108" max="15108" width="10.85546875" style="68" customWidth="1"/>
    <col min="15109" max="15109" width="14" style="68" customWidth="1"/>
    <col min="15110" max="15110" width="17.140625" style="68" customWidth="1"/>
    <col min="15111" max="15111" width="15.5703125" style="68" customWidth="1"/>
    <col min="15112" max="15112" width="13.28515625" style="68" customWidth="1"/>
    <col min="15113" max="15113" width="12.28515625" style="68" customWidth="1"/>
    <col min="15114" max="15114" width="13.42578125" style="68" customWidth="1"/>
    <col min="15115" max="15115" width="51.140625" style="68" customWidth="1"/>
    <col min="15116" max="15116" width="59" style="68" customWidth="1"/>
    <col min="15117" max="15117" width="60.85546875" style="68" customWidth="1"/>
    <col min="15118" max="15118" width="42.42578125" style="68" customWidth="1"/>
    <col min="15119" max="15119" width="15.42578125" style="68" customWidth="1"/>
    <col min="15120" max="15120" width="19" style="68" customWidth="1"/>
    <col min="15121" max="15337" width="9.140625" style="68"/>
    <col min="15338" max="15338" width="2.42578125" style="68" customWidth="1"/>
    <col min="15339" max="15339" width="40.28515625" style="68" customWidth="1"/>
    <col min="15340" max="15340" width="7.5703125" style="68" customWidth="1"/>
    <col min="15341" max="15341" width="4.28515625" style="68" customWidth="1"/>
    <col min="15342" max="15342" width="3" style="68" customWidth="1"/>
    <col min="15343" max="15343" width="5.140625" style="68" customWidth="1"/>
    <col min="15344" max="15344" width="1.140625" style="68" customWidth="1"/>
    <col min="15345" max="15345" width="3.42578125" style="68" customWidth="1"/>
    <col min="15346" max="15346" width="3" style="68" customWidth="1"/>
    <col min="15347" max="15347" width="4" style="68" customWidth="1"/>
    <col min="15348" max="15348" width="3.140625" style="68" customWidth="1"/>
    <col min="15349" max="15349" width="6.140625" style="68" customWidth="1"/>
    <col min="15350" max="15350" width="4.28515625" style="68" customWidth="1"/>
    <col min="15351" max="15351" width="1.7109375" style="68" customWidth="1"/>
    <col min="15352" max="15352" width="3.42578125" style="68" customWidth="1"/>
    <col min="15353" max="15353" width="2.7109375" style="68" customWidth="1"/>
    <col min="15354" max="15354" width="3.42578125" style="68" customWidth="1"/>
    <col min="15355" max="15355" width="3.140625" style="68" customWidth="1"/>
    <col min="15356" max="15356" width="5" style="68" customWidth="1"/>
    <col min="15357" max="15357" width="1.7109375" style="68" customWidth="1"/>
    <col min="15358" max="15358" width="4.85546875" style="68" customWidth="1"/>
    <col min="15359" max="15359" width="1.28515625" style="68" customWidth="1"/>
    <col min="15360" max="15360" width="5.28515625" style="68" customWidth="1"/>
    <col min="15361" max="15361" width="0.85546875" style="68" customWidth="1"/>
    <col min="15362" max="15362" width="3" style="68" customWidth="1"/>
    <col min="15363" max="15363" width="3.42578125" style="68" customWidth="1"/>
    <col min="15364" max="15364" width="10.85546875" style="68" customWidth="1"/>
    <col min="15365" max="15365" width="14" style="68" customWidth="1"/>
    <col min="15366" max="15366" width="17.140625" style="68" customWidth="1"/>
    <col min="15367" max="15367" width="15.5703125" style="68" customWidth="1"/>
    <col min="15368" max="15368" width="13.28515625" style="68" customWidth="1"/>
    <col min="15369" max="15369" width="12.28515625" style="68" customWidth="1"/>
    <col min="15370" max="15370" width="13.42578125" style="68" customWidth="1"/>
    <col min="15371" max="15371" width="51.140625" style="68" customWidth="1"/>
    <col min="15372" max="15372" width="59" style="68" customWidth="1"/>
    <col min="15373" max="15373" width="60.85546875" style="68" customWidth="1"/>
    <col min="15374" max="15374" width="42.42578125" style="68" customWidth="1"/>
    <col min="15375" max="15375" width="15.42578125" style="68" customWidth="1"/>
    <col min="15376" max="15376" width="19" style="68" customWidth="1"/>
    <col min="15377" max="15593" width="9.140625" style="68"/>
    <col min="15594" max="15594" width="2.42578125" style="68" customWidth="1"/>
    <col min="15595" max="15595" width="40.28515625" style="68" customWidth="1"/>
    <col min="15596" max="15596" width="7.5703125" style="68" customWidth="1"/>
    <col min="15597" max="15597" width="4.28515625" style="68" customWidth="1"/>
    <col min="15598" max="15598" width="3" style="68" customWidth="1"/>
    <col min="15599" max="15599" width="5.140625" style="68" customWidth="1"/>
    <col min="15600" max="15600" width="1.140625" style="68" customWidth="1"/>
    <col min="15601" max="15601" width="3.42578125" style="68" customWidth="1"/>
    <col min="15602" max="15602" width="3" style="68" customWidth="1"/>
    <col min="15603" max="15603" width="4" style="68" customWidth="1"/>
    <col min="15604" max="15604" width="3.140625" style="68" customWidth="1"/>
    <col min="15605" max="15605" width="6.140625" style="68" customWidth="1"/>
    <col min="15606" max="15606" width="4.28515625" style="68" customWidth="1"/>
    <col min="15607" max="15607" width="1.7109375" style="68" customWidth="1"/>
    <col min="15608" max="15608" width="3.42578125" style="68" customWidth="1"/>
    <col min="15609" max="15609" width="2.7109375" style="68" customWidth="1"/>
    <col min="15610" max="15610" width="3.42578125" style="68" customWidth="1"/>
    <col min="15611" max="15611" width="3.140625" style="68" customWidth="1"/>
    <col min="15612" max="15612" width="5" style="68" customWidth="1"/>
    <col min="15613" max="15613" width="1.7109375" style="68" customWidth="1"/>
    <col min="15614" max="15614" width="4.85546875" style="68" customWidth="1"/>
    <col min="15615" max="15615" width="1.28515625" style="68" customWidth="1"/>
    <col min="15616" max="15616" width="5.28515625" style="68" customWidth="1"/>
    <col min="15617" max="15617" width="0.85546875" style="68" customWidth="1"/>
    <col min="15618" max="15618" width="3" style="68" customWidth="1"/>
    <col min="15619" max="15619" width="3.42578125" style="68" customWidth="1"/>
    <col min="15620" max="15620" width="10.85546875" style="68" customWidth="1"/>
    <col min="15621" max="15621" width="14" style="68" customWidth="1"/>
    <col min="15622" max="15622" width="17.140625" style="68" customWidth="1"/>
    <col min="15623" max="15623" width="15.5703125" style="68" customWidth="1"/>
    <col min="15624" max="15624" width="13.28515625" style="68" customWidth="1"/>
    <col min="15625" max="15625" width="12.28515625" style="68" customWidth="1"/>
    <col min="15626" max="15626" width="13.42578125" style="68" customWidth="1"/>
    <col min="15627" max="15627" width="51.140625" style="68" customWidth="1"/>
    <col min="15628" max="15628" width="59" style="68" customWidth="1"/>
    <col min="15629" max="15629" width="60.85546875" style="68" customWidth="1"/>
    <col min="15630" max="15630" width="42.42578125" style="68" customWidth="1"/>
    <col min="15631" max="15631" width="15.42578125" style="68" customWidth="1"/>
    <col min="15632" max="15632" width="19" style="68" customWidth="1"/>
    <col min="15633" max="15849" width="9.140625" style="68"/>
    <col min="15850" max="15850" width="2.42578125" style="68" customWidth="1"/>
    <col min="15851" max="15851" width="40.28515625" style="68" customWidth="1"/>
    <col min="15852" max="15852" width="7.5703125" style="68" customWidth="1"/>
    <col min="15853" max="15853" width="4.28515625" style="68" customWidth="1"/>
    <col min="15854" max="15854" width="3" style="68" customWidth="1"/>
    <col min="15855" max="15855" width="5.140625" style="68" customWidth="1"/>
    <col min="15856" max="15856" width="1.140625" style="68" customWidth="1"/>
    <col min="15857" max="15857" width="3.42578125" style="68" customWidth="1"/>
    <col min="15858" max="15858" width="3" style="68" customWidth="1"/>
    <col min="15859" max="15859" width="4" style="68" customWidth="1"/>
    <col min="15860" max="15860" width="3.140625" style="68" customWidth="1"/>
    <col min="15861" max="15861" width="6.140625" style="68" customWidth="1"/>
    <col min="15862" max="15862" width="4.28515625" style="68" customWidth="1"/>
    <col min="15863" max="15863" width="1.7109375" style="68" customWidth="1"/>
    <col min="15864" max="15864" width="3.42578125" style="68" customWidth="1"/>
    <col min="15865" max="15865" width="2.7109375" style="68" customWidth="1"/>
    <col min="15866" max="15866" width="3.42578125" style="68" customWidth="1"/>
    <col min="15867" max="15867" width="3.140625" style="68" customWidth="1"/>
    <col min="15868" max="15868" width="5" style="68" customWidth="1"/>
    <col min="15869" max="15869" width="1.7109375" style="68" customWidth="1"/>
    <col min="15870" max="15870" width="4.85546875" style="68" customWidth="1"/>
    <col min="15871" max="15871" width="1.28515625" style="68" customWidth="1"/>
    <col min="15872" max="15872" width="5.28515625" style="68" customWidth="1"/>
    <col min="15873" max="15873" width="0.85546875" style="68" customWidth="1"/>
    <col min="15874" max="15874" width="3" style="68" customWidth="1"/>
    <col min="15875" max="15875" width="3.42578125" style="68" customWidth="1"/>
    <col min="15876" max="15876" width="10.85546875" style="68" customWidth="1"/>
    <col min="15877" max="15877" width="14" style="68" customWidth="1"/>
    <col min="15878" max="15878" width="17.140625" style="68" customWidth="1"/>
    <col min="15879" max="15879" width="15.5703125" style="68" customWidth="1"/>
    <col min="15880" max="15880" width="13.28515625" style="68" customWidth="1"/>
    <col min="15881" max="15881" width="12.28515625" style="68" customWidth="1"/>
    <col min="15882" max="15882" width="13.42578125" style="68" customWidth="1"/>
    <col min="15883" max="15883" width="51.140625" style="68" customWidth="1"/>
    <col min="15884" max="15884" width="59" style="68" customWidth="1"/>
    <col min="15885" max="15885" width="60.85546875" style="68" customWidth="1"/>
    <col min="15886" max="15886" width="42.42578125" style="68" customWidth="1"/>
    <col min="15887" max="15887" width="15.42578125" style="68" customWidth="1"/>
    <col min="15888" max="15888" width="19" style="68" customWidth="1"/>
    <col min="15889" max="16105" width="9.140625" style="68"/>
    <col min="16106" max="16106" width="2.42578125" style="68" customWidth="1"/>
    <col min="16107" max="16107" width="40.28515625" style="68" customWidth="1"/>
    <col min="16108" max="16108" width="7.5703125" style="68" customWidth="1"/>
    <col min="16109" max="16109" width="4.28515625" style="68" customWidth="1"/>
    <col min="16110" max="16110" width="3" style="68" customWidth="1"/>
    <col min="16111" max="16111" width="5.140625" style="68" customWidth="1"/>
    <col min="16112" max="16112" width="1.140625" style="68" customWidth="1"/>
    <col min="16113" max="16113" width="3.42578125" style="68" customWidth="1"/>
    <col min="16114" max="16114" width="3" style="68" customWidth="1"/>
    <col min="16115" max="16115" width="4" style="68" customWidth="1"/>
    <col min="16116" max="16116" width="3.140625" style="68" customWidth="1"/>
    <col min="16117" max="16117" width="6.140625" style="68" customWidth="1"/>
    <col min="16118" max="16118" width="4.28515625" style="68" customWidth="1"/>
    <col min="16119" max="16119" width="1.7109375" style="68" customWidth="1"/>
    <col min="16120" max="16120" width="3.42578125" style="68" customWidth="1"/>
    <col min="16121" max="16121" width="2.7109375" style="68" customWidth="1"/>
    <col min="16122" max="16122" width="3.42578125" style="68" customWidth="1"/>
    <col min="16123" max="16123" width="3.140625" style="68" customWidth="1"/>
    <col min="16124" max="16124" width="5" style="68" customWidth="1"/>
    <col min="16125" max="16125" width="1.7109375" style="68" customWidth="1"/>
    <col min="16126" max="16126" width="4.85546875" style="68" customWidth="1"/>
    <col min="16127" max="16127" width="1.28515625" style="68" customWidth="1"/>
    <col min="16128" max="16128" width="5.28515625" style="68" customWidth="1"/>
    <col min="16129" max="16129" width="0.85546875" style="68" customWidth="1"/>
    <col min="16130" max="16130" width="3" style="68" customWidth="1"/>
    <col min="16131" max="16131" width="3.42578125" style="68" customWidth="1"/>
    <col min="16132" max="16132" width="10.85546875" style="68" customWidth="1"/>
    <col min="16133" max="16133" width="14" style="68" customWidth="1"/>
    <col min="16134" max="16134" width="17.140625" style="68" customWidth="1"/>
    <col min="16135" max="16135" width="15.5703125" style="68" customWidth="1"/>
    <col min="16136" max="16136" width="13.28515625" style="68" customWidth="1"/>
    <col min="16137" max="16137" width="12.28515625" style="68" customWidth="1"/>
    <col min="16138" max="16138" width="13.42578125" style="68" customWidth="1"/>
    <col min="16139" max="16139" width="51.140625" style="68" customWidth="1"/>
    <col min="16140" max="16140" width="59" style="68" customWidth="1"/>
    <col min="16141" max="16141" width="60.85546875" style="68" customWidth="1"/>
    <col min="16142" max="16142" width="42.42578125" style="68" customWidth="1"/>
    <col min="16143" max="16143" width="15.42578125" style="68" customWidth="1"/>
    <col min="16144" max="16144" width="19" style="68" customWidth="1"/>
    <col min="16145" max="16384" width="9.140625" style="68"/>
  </cols>
  <sheetData>
    <row r="1" spans="1:32" ht="50.25" customHeight="1" x14ac:dyDescent="0.2">
      <c r="B1" s="278" t="s">
        <v>0</v>
      </c>
      <c r="C1" s="279"/>
      <c r="D1" s="279"/>
      <c r="E1" s="279"/>
      <c r="F1" s="279"/>
      <c r="G1" s="279"/>
      <c r="H1" s="279"/>
      <c r="I1" s="279"/>
      <c r="J1" s="279"/>
      <c r="K1" s="279"/>
      <c r="L1" s="279"/>
      <c r="M1" s="279"/>
      <c r="N1" s="279"/>
      <c r="O1" s="279"/>
      <c r="P1" s="279"/>
      <c r="Q1" s="279"/>
      <c r="R1" s="279"/>
      <c r="S1" s="279"/>
      <c r="T1" s="280"/>
    </row>
    <row r="2" spans="1:32" ht="20.25" customHeight="1" x14ac:dyDescent="0.2">
      <c r="B2" s="37"/>
      <c r="C2" s="38"/>
      <c r="D2" s="38"/>
      <c r="E2" s="38"/>
      <c r="F2" s="38"/>
      <c r="G2" s="39"/>
      <c r="H2" s="39"/>
      <c r="I2" s="39"/>
      <c r="J2" s="39"/>
      <c r="K2" s="39"/>
      <c r="L2" s="39"/>
      <c r="M2" s="39"/>
      <c r="N2" s="39"/>
      <c r="O2" s="39"/>
      <c r="P2" s="39"/>
      <c r="Q2" s="40"/>
      <c r="R2" s="41" t="s">
        <v>325</v>
      </c>
      <c r="S2" s="41"/>
      <c r="T2" s="42"/>
      <c r="U2" s="1"/>
      <c r="V2" s="1"/>
      <c r="W2" s="1"/>
      <c r="X2" s="1"/>
      <c r="Y2" s="1"/>
      <c r="Z2" s="1"/>
      <c r="AA2" s="1"/>
      <c r="AB2" s="1"/>
      <c r="AC2" s="1"/>
      <c r="AD2" s="1"/>
      <c r="AE2" s="1"/>
      <c r="AF2" s="1"/>
    </row>
    <row r="3" spans="1:32" ht="21.75" customHeight="1" x14ac:dyDescent="0.2">
      <c r="B3" s="323" t="s">
        <v>1</v>
      </c>
      <c r="C3" s="324"/>
      <c r="D3" s="281" t="s">
        <v>2</v>
      </c>
      <c r="E3" s="282"/>
      <c r="F3" s="282"/>
      <c r="G3" s="282"/>
      <c r="H3" s="282"/>
      <c r="I3" s="282"/>
      <c r="J3" s="282"/>
      <c r="K3" s="282"/>
      <c r="L3" s="282"/>
      <c r="M3" s="283"/>
      <c r="N3" s="293" t="s">
        <v>3</v>
      </c>
      <c r="O3" s="293"/>
      <c r="P3" s="299" t="s">
        <v>4</v>
      </c>
      <c r="Q3" s="299"/>
      <c r="R3" s="299"/>
      <c r="S3" s="299"/>
      <c r="T3" s="300"/>
      <c r="U3" s="1"/>
      <c r="V3" s="1"/>
      <c r="W3" s="1"/>
      <c r="X3" s="1"/>
      <c r="Y3" s="1"/>
      <c r="Z3" s="1"/>
      <c r="AA3" s="1"/>
      <c r="AB3" s="1"/>
      <c r="AC3" s="1"/>
      <c r="AD3" s="1"/>
      <c r="AE3" s="1"/>
      <c r="AF3" s="1"/>
    </row>
    <row r="4" spans="1:32" ht="11.1" customHeight="1" x14ac:dyDescent="0.2">
      <c r="B4" s="43"/>
      <c r="C4" s="44"/>
      <c r="D4" s="44"/>
      <c r="E4" s="44"/>
      <c r="F4" s="44"/>
      <c r="G4" s="44"/>
      <c r="H4" s="44"/>
      <c r="I4" s="44"/>
      <c r="J4" s="44"/>
      <c r="K4" s="44"/>
      <c r="L4" s="44"/>
      <c r="M4" s="44"/>
      <c r="N4" s="44"/>
      <c r="O4" s="44"/>
      <c r="P4" s="44"/>
      <c r="Q4" s="45"/>
      <c r="T4" s="70"/>
    </row>
    <row r="5" spans="1:32" s="71" customFormat="1" ht="27.6" customHeight="1" x14ac:dyDescent="0.2">
      <c r="A5" s="68"/>
      <c r="B5" s="46" t="s">
        <v>6</v>
      </c>
      <c r="C5" s="36"/>
      <c r="D5" s="35" t="s">
        <v>7</v>
      </c>
      <c r="E5" s="35" t="s">
        <v>8</v>
      </c>
      <c r="F5" s="35" t="s">
        <v>9</v>
      </c>
      <c r="G5" s="35" t="s">
        <v>10</v>
      </c>
      <c r="H5" s="35" t="s">
        <v>11</v>
      </c>
      <c r="I5" s="35" t="s">
        <v>12</v>
      </c>
      <c r="J5" s="35" t="s">
        <v>13</v>
      </c>
      <c r="K5" s="35" t="s">
        <v>14</v>
      </c>
      <c r="L5" s="35" t="s">
        <v>15</v>
      </c>
      <c r="M5" s="35" t="s">
        <v>16</v>
      </c>
      <c r="N5" s="35" t="s">
        <v>17</v>
      </c>
      <c r="O5" s="35" t="s">
        <v>18</v>
      </c>
      <c r="P5" s="35" t="s">
        <v>19</v>
      </c>
      <c r="Q5" s="35" t="s">
        <v>20</v>
      </c>
      <c r="R5" s="35" t="s">
        <v>21</v>
      </c>
      <c r="S5" s="35" t="s">
        <v>22</v>
      </c>
      <c r="T5" s="47" t="s">
        <v>23</v>
      </c>
    </row>
    <row r="6" spans="1:32" ht="40.5" customHeight="1" x14ac:dyDescent="0.2">
      <c r="B6" s="48" t="s">
        <v>24</v>
      </c>
      <c r="C6" s="30"/>
      <c r="D6" s="30"/>
      <c r="E6" s="30"/>
      <c r="F6" s="30"/>
      <c r="G6" s="30"/>
      <c r="H6" s="30"/>
      <c r="I6" s="30"/>
      <c r="J6" s="30"/>
      <c r="K6" s="30"/>
      <c r="L6" s="30"/>
      <c r="M6" s="30"/>
      <c r="N6" s="30"/>
      <c r="O6" s="30"/>
      <c r="P6" s="30"/>
      <c r="Q6" s="30"/>
      <c r="R6" s="30"/>
      <c r="S6" s="30"/>
      <c r="T6" s="49"/>
      <c r="U6" s="1"/>
      <c r="V6" s="1"/>
      <c r="W6" s="1"/>
      <c r="X6" s="1"/>
      <c r="Y6" s="1"/>
      <c r="Z6" s="1"/>
      <c r="AA6" s="1"/>
      <c r="AB6" s="1"/>
      <c r="AC6" s="1"/>
      <c r="AD6" s="1"/>
      <c r="AE6" s="1"/>
      <c r="AF6" s="1"/>
    </row>
    <row r="7" spans="1:32" ht="30" customHeight="1" x14ac:dyDescent="0.2">
      <c r="A7" s="68" t="s">
        <v>326</v>
      </c>
      <c r="B7" s="260" t="s">
        <v>26</v>
      </c>
      <c r="C7" s="301" t="s">
        <v>27</v>
      </c>
      <c r="D7" s="28"/>
      <c r="E7" s="65">
        <v>1</v>
      </c>
      <c r="F7" s="28"/>
      <c r="G7" s="28"/>
      <c r="H7" s="28"/>
      <c r="I7" s="28"/>
      <c r="J7" s="65">
        <v>1</v>
      </c>
      <c r="K7" s="65">
        <v>1</v>
      </c>
      <c r="L7" s="28"/>
      <c r="M7" s="28"/>
      <c r="N7" s="28"/>
      <c r="O7" s="28"/>
      <c r="P7" s="328">
        <v>162</v>
      </c>
      <c r="Q7" s="242" t="s">
        <v>327</v>
      </c>
      <c r="R7" s="252"/>
      <c r="S7" s="430" t="s">
        <v>328</v>
      </c>
      <c r="T7" s="237"/>
      <c r="U7" s="1"/>
      <c r="V7" s="1"/>
      <c r="W7" s="1"/>
      <c r="X7" s="1"/>
      <c r="Y7" s="1"/>
      <c r="Z7" s="1"/>
      <c r="AA7" s="1"/>
      <c r="AB7" s="1"/>
      <c r="AC7" s="1"/>
      <c r="AD7" s="1"/>
      <c r="AE7" s="1"/>
      <c r="AF7" s="1"/>
    </row>
    <row r="8" spans="1:32" ht="30" customHeight="1" x14ac:dyDescent="0.2">
      <c r="B8" s="261"/>
      <c r="C8" s="301"/>
      <c r="D8" s="28"/>
      <c r="E8" s="216">
        <v>1</v>
      </c>
      <c r="F8" s="28"/>
      <c r="G8" s="28"/>
      <c r="H8" s="28"/>
      <c r="I8" s="28"/>
      <c r="J8" s="216">
        <v>1</v>
      </c>
      <c r="K8" s="216">
        <v>1</v>
      </c>
      <c r="L8" s="28"/>
      <c r="M8" s="28"/>
      <c r="N8" s="28"/>
      <c r="O8" s="28"/>
      <c r="P8" s="329"/>
      <c r="Q8" s="243"/>
      <c r="R8" s="253"/>
      <c r="S8" s="431"/>
      <c r="T8" s="237"/>
      <c r="U8" s="1"/>
      <c r="V8" s="1"/>
      <c r="W8" s="1"/>
      <c r="X8" s="1"/>
      <c r="Y8" s="1"/>
      <c r="Z8" s="1"/>
      <c r="AA8" s="1"/>
      <c r="AB8" s="1"/>
      <c r="AC8" s="1"/>
      <c r="AD8" s="1"/>
      <c r="AE8" s="1"/>
      <c r="AF8" s="1"/>
    </row>
    <row r="9" spans="1:32" ht="30" customHeight="1" x14ac:dyDescent="0.2">
      <c r="A9" s="68" t="s">
        <v>329</v>
      </c>
      <c r="B9" s="265" t="s">
        <v>28</v>
      </c>
      <c r="C9" s="301"/>
      <c r="D9" s="28"/>
      <c r="E9" s="28"/>
      <c r="F9" s="28"/>
      <c r="G9" s="28"/>
      <c r="H9" s="28"/>
      <c r="I9" s="65">
        <v>1</v>
      </c>
      <c r="J9" s="28"/>
      <c r="K9" s="28"/>
      <c r="L9" s="28"/>
      <c r="M9" s="28"/>
      <c r="N9" s="28"/>
      <c r="O9" s="65">
        <v>1</v>
      </c>
      <c r="P9" s="269">
        <v>30</v>
      </c>
      <c r="Q9" s="290"/>
      <c r="R9" s="405" t="s">
        <v>330</v>
      </c>
      <c r="S9" s="236"/>
      <c r="T9" s="309" t="s">
        <v>331</v>
      </c>
    </row>
    <row r="10" spans="1:32" ht="30" customHeight="1" x14ac:dyDescent="0.2">
      <c r="B10" s="266"/>
      <c r="C10" s="301"/>
      <c r="D10" s="28"/>
      <c r="E10" s="28"/>
      <c r="F10" s="28"/>
      <c r="G10" s="28"/>
      <c r="H10" s="28"/>
      <c r="I10" s="218">
        <v>0</v>
      </c>
      <c r="J10" s="28"/>
      <c r="K10" s="28"/>
      <c r="L10" s="28"/>
      <c r="M10" s="28"/>
      <c r="N10" s="28"/>
      <c r="O10" s="218">
        <v>0</v>
      </c>
      <c r="P10" s="271"/>
      <c r="Q10" s="290"/>
      <c r="R10" s="290"/>
      <c r="S10" s="236"/>
      <c r="T10" s="309"/>
    </row>
    <row r="11" spans="1:32" ht="30" customHeight="1" x14ac:dyDescent="0.2">
      <c r="A11" s="68" t="s">
        <v>332</v>
      </c>
      <c r="B11" s="305" t="s">
        <v>29</v>
      </c>
      <c r="C11" s="301"/>
      <c r="D11" s="28"/>
      <c r="E11" s="28"/>
      <c r="F11" s="28"/>
      <c r="G11" s="28"/>
      <c r="H11" s="28"/>
      <c r="I11" s="28"/>
      <c r="J11" s="28"/>
      <c r="K11" s="65">
        <v>1</v>
      </c>
      <c r="L11" s="28"/>
      <c r="M11" s="28"/>
      <c r="N11" s="28"/>
      <c r="O11" s="28"/>
      <c r="P11" s="274" t="s">
        <v>30</v>
      </c>
      <c r="Q11" s="247"/>
      <c r="R11" s="236"/>
      <c r="S11" s="401" t="s">
        <v>333</v>
      </c>
      <c r="T11" s="237" t="s">
        <v>334</v>
      </c>
    </row>
    <row r="12" spans="1:32" ht="30" customHeight="1" x14ac:dyDescent="0.2">
      <c r="B12" s="305"/>
      <c r="C12" s="301"/>
      <c r="D12" s="28"/>
      <c r="E12" s="28"/>
      <c r="F12" s="28"/>
      <c r="G12" s="28"/>
      <c r="H12" s="28"/>
      <c r="I12" s="28"/>
      <c r="J12" s="28"/>
      <c r="K12" s="218">
        <v>0</v>
      </c>
      <c r="L12" s="28"/>
      <c r="M12" s="28"/>
      <c r="N12" s="220">
        <v>1</v>
      </c>
      <c r="O12" s="28"/>
      <c r="P12" s="274"/>
      <c r="Q12" s="247"/>
      <c r="R12" s="236"/>
      <c r="S12" s="236"/>
      <c r="T12" s="237"/>
    </row>
    <row r="13" spans="1:32" ht="52.5" customHeight="1" x14ac:dyDescent="0.2">
      <c r="A13" s="68" t="s">
        <v>335</v>
      </c>
      <c r="B13" s="305" t="s">
        <v>31</v>
      </c>
      <c r="C13" s="301"/>
      <c r="D13" s="28"/>
      <c r="E13" s="28"/>
      <c r="F13" s="65">
        <v>1</v>
      </c>
      <c r="G13" s="28"/>
      <c r="H13" s="28"/>
      <c r="I13" s="28"/>
      <c r="J13" s="28"/>
      <c r="K13" s="28"/>
      <c r="L13" s="28"/>
      <c r="M13" s="28"/>
      <c r="N13" s="28"/>
      <c r="O13" s="28"/>
      <c r="P13" s="297">
        <v>60</v>
      </c>
      <c r="Q13" s="252" t="s">
        <v>336</v>
      </c>
      <c r="R13" s="252"/>
      <c r="S13" s="17"/>
      <c r="T13" s="50"/>
    </row>
    <row r="14" spans="1:32" ht="48.75" customHeight="1" x14ac:dyDescent="0.2">
      <c r="B14" s="305"/>
      <c r="C14" s="301"/>
      <c r="D14" s="28"/>
      <c r="E14" s="28"/>
      <c r="F14" s="216">
        <v>1</v>
      </c>
      <c r="G14" s="28"/>
      <c r="H14" s="28"/>
      <c r="I14" s="28"/>
      <c r="J14" s="28"/>
      <c r="K14" s="28"/>
      <c r="L14" s="28"/>
      <c r="M14" s="28"/>
      <c r="N14" s="28"/>
      <c r="O14" s="28"/>
      <c r="P14" s="298"/>
      <c r="Q14" s="253"/>
      <c r="R14" s="253"/>
      <c r="S14" s="17"/>
      <c r="T14" s="50"/>
    </row>
    <row r="15" spans="1:32" ht="40.15" customHeight="1" x14ac:dyDescent="0.2">
      <c r="A15" s="68" t="s">
        <v>337</v>
      </c>
      <c r="B15" s="262" t="s">
        <v>32</v>
      </c>
      <c r="C15" s="301"/>
      <c r="D15" s="28"/>
      <c r="E15" s="28"/>
      <c r="F15" s="28"/>
      <c r="G15" s="28"/>
      <c r="H15" s="28"/>
      <c r="I15" s="28"/>
      <c r="J15" s="28"/>
      <c r="K15" s="65">
        <v>1</v>
      </c>
      <c r="L15" s="28"/>
      <c r="M15" s="28"/>
      <c r="N15" s="28"/>
      <c r="O15" s="28"/>
      <c r="P15" s="274" t="s">
        <v>30</v>
      </c>
      <c r="Q15" s="252"/>
      <c r="R15" s="236"/>
      <c r="S15" s="401" t="s">
        <v>333</v>
      </c>
      <c r="T15" s="394" t="s">
        <v>338</v>
      </c>
      <c r="U15" s="1"/>
      <c r="V15" s="1"/>
      <c r="W15" s="1"/>
      <c r="X15" s="1"/>
      <c r="Y15" s="1"/>
      <c r="Z15" s="1"/>
      <c r="AA15" s="1"/>
      <c r="AB15" s="1"/>
      <c r="AC15" s="1"/>
      <c r="AD15" s="1"/>
      <c r="AE15" s="1"/>
      <c r="AF15" s="1"/>
    </row>
    <row r="16" spans="1:32" ht="40.15" customHeight="1" x14ac:dyDescent="0.2">
      <c r="B16" s="262"/>
      <c r="C16" s="301"/>
      <c r="D16" s="28"/>
      <c r="E16" s="28"/>
      <c r="F16" s="28"/>
      <c r="G16" s="28"/>
      <c r="H16" s="28"/>
      <c r="I16" s="28"/>
      <c r="J16" s="28"/>
      <c r="K16" s="218">
        <v>0</v>
      </c>
      <c r="L16" s="28"/>
      <c r="M16" s="28"/>
      <c r="N16" s="220">
        <v>1</v>
      </c>
      <c r="O16" s="28"/>
      <c r="P16" s="274"/>
      <c r="Q16" s="253"/>
      <c r="R16" s="236"/>
      <c r="S16" s="236"/>
      <c r="T16" s="394"/>
      <c r="U16" s="1"/>
      <c r="V16" s="1"/>
      <c r="W16" s="1"/>
      <c r="X16" s="1"/>
      <c r="Y16" s="1"/>
      <c r="Z16" s="1"/>
      <c r="AA16" s="1"/>
      <c r="AB16" s="1"/>
      <c r="AC16" s="1"/>
      <c r="AD16" s="1"/>
      <c r="AE16" s="1"/>
      <c r="AF16" s="1"/>
    </row>
    <row r="17" spans="1:32" ht="30" customHeight="1" x14ac:dyDescent="0.2">
      <c r="A17" s="68" t="s">
        <v>339</v>
      </c>
      <c r="B17" s="265" t="s">
        <v>33</v>
      </c>
      <c r="C17" s="301"/>
      <c r="D17" s="28"/>
      <c r="E17" s="28"/>
      <c r="F17" s="28"/>
      <c r="G17" s="28"/>
      <c r="H17" s="28"/>
      <c r="I17" s="28"/>
      <c r="J17" s="28"/>
      <c r="K17" s="28"/>
      <c r="L17" s="28"/>
      <c r="M17" s="28"/>
      <c r="N17" s="65">
        <v>1</v>
      </c>
      <c r="O17" s="28"/>
      <c r="P17" s="274" t="s">
        <v>30</v>
      </c>
      <c r="Q17" s="17"/>
      <c r="R17" s="17"/>
      <c r="S17" s="17"/>
      <c r="T17" s="384" t="s">
        <v>340</v>
      </c>
      <c r="U17" s="1"/>
      <c r="V17" s="1"/>
      <c r="W17" s="1"/>
      <c r="X17" s="1"/>
      <c r="Y17" s="1"/>
      <c r="Z17" s="1"/>
      <c r="AA17" s="1"/>
      <c r="AB17" s="1"/>
      <c r="AC17" s="1"/>
      <c r="AD17" s="1"/>
      <c r="AE17" s="1"/>
      <c r="AF17" s="1"/>
    </row>
    <row r="18" spans="1:32" ht="30" customHeight="1" x14ac:dyDescent="0.2">
      <c r="B18" s="266"/>
      <c r="C18" s="301"/>
      <c r="D18" s="28"/>
      <c r="E18" s="28"/>
      <c r="F18" s="28"/>
      <c r="G18" s="28"/>
      <c r="H18" s="28"/>
      <c r="I18" s="28"/>
      <c r="J18" s="28"/>
      <c r="K18" s="28"/>
      <c r="L18" s="28"/>
      <c r="M18" s="28"/>
      <c r="N18" s="216">
        <v>1</v>
      </c>
      <c r="O18" s="28"/>
      <c r="P18" s="274"/>
      <c r="Q18" s="17"/>
      <c r="R18" s="17"/>
      <c r="S18" s="17"/>
      <c r="T18" s="428"/>
      <c r="U18" s="1"/>
      <c r="V18" s="1"/>
      <c r="W18" s="1"/>
      <c r="X18" s="1"/>
      <c r="Y18" s="1"/>
      <c r="Z18" s="1"/>
      <c r="AA18" s="1"/>
      <c r="AB18" s="1"/>
      <c r="AC18" s="1"/>
      <c r="AD18" s="1"/>
      <c r="AE18" s="1"/>
      <c r="AF18" s="1"/>
    </row>
    <row r="19" spans="1:32" ht="30" customHeight="1" x14ac:dyDescent="0.2">
      <c r="A19" s="68" t="s">
        <v>341</v>
      </c>
      <c r="B19" s="306" t="s">
        <v>34</v>
      </c>
      <c r="C19" s="301"/>
      <c r="D19" s="28"/>
      <c r="E19" s="28"/>
      <c r="F19" s="65">
        <v>1</v>
      </c>
      <c r="G19" s="28"/>
      <c r="H19" s="28"/>
      <c r="I19" s="65">
        <v>1</v>
      </c>
      <c r="J19" s="28"/>
      <c r="K19" s="28"/>
      <c r="L19" s="65">
        <v>1</v>
      </c>
      <c r="M19" s="28"/>
      <c r="N19" s="28"/>
      <c r="O19" s="65">
        <v>1</v>
      </c>
      <c r="P19" s="269" t="s">
        <v>35</v>
      </c>
      <c r="Q19" s="405" t="s">
        <v>342</v>
      </c>
      <c r="R19" s="405" t="s">
        <v>343</v>
      </c>
      <c r="S19" s="411" t="s">
        <v>344</v>
      </c>
      <c r="T19" s="429" t="s">
        <v>345</v>
      </c>
    </row>
    <row r="20" spans="1:32" ht="30" customHeight="1" x14ac:dyDescent="0.2">
      <c r="B20" s="306"/>
      <c r="C20" s="301"/>
      <c r="D20" s="28"/>
      <c r="E20" s="28"/>
      <c r="F20" s="216">
        <v>1</v>
      </c>
      <c r="G20" s="28"/>
      <c r="H20" s="28"/>
      <c r="I20" s="216">
        <v>1</v>
      </c>
      <c r="J20" s="28"/>
      <c r="K20" s="28"/>
      <c r="L20" s="216">
        <v>1</v>
      </c>
      <c r="M20" s="28"/>
      <c r="N20" s="28"/>
      <c r="O20" s="216">
        <v>1</v>
      </c>
      <c r="P20" s="271"/>
      <c r="Q20" s="290"/>
      <c r="R20" s="290"/>
      <c r="S20" s="411"/>
      <c r="T20" s="394"/>
    </row>
    <row r="21" spans="1:32" ht="30" customHeight="1" x14ac:dyDescent="0.2">
      <c r="A21" s="68" t="s">
        <v>346</v>
      </c>
      <c r="B21" s="265" t="s">
        <v>36</v>
      </c>
      <c r="C21" s="234" t="s">
        <v>37</v>
      </c>
      <c r="D21" s="28"/>
      <c r="E21" s="28"/>
      <c r="F21" s="28"/>
      <c r="G21" s="28"/>
      <c r="H21" s="65">
        <v>1</v>
      </c>
      <c r="I21" s="28"/>
      <c r="J21" s="28"/>
      <c r="K21" s="28"/>
      <c r="L21" s="28"/>
      <c r="M21" s="28"/>
      <c r="N21" s="221"/>
      <c r="O21" s="65">
        <v>1</v>
      </c>
      <c r="P21" s="269">
        <v>162</v>
      </c>
      <c r="Q21" s="18"/>
      <c r="R21" s="19"/>
      <c r="S21" s="302"/>
      <c r="T21" s="424" t="s">
        <v>347</v>
      </c>
    </row>
    <row r="22" spans="1:32" ht="30" customHeight="1" x14ac:dyDescent="0.2">
      <c r="B22" s="266"/>
      <c r="C22" s="258"/>
      <c r="D22" s="28"/>
      <c r="E22" s="28"/>
      <c r="F22" s="28"/>
      <c r="G22" s="28"/>
      <c r="H22" s="216">
        <v>1</v>
      </c>
      <c r="I22" s="28"/>
      <c r="J22" s="28"/>
      <c r="K22" s="28"/>
      <c r="L22" s="28"/>
      <c r="M22" s="28"/>
      <c r="N22" s="216">
        <v>1</v>
      </c>
      <c r="O22" s="28"/>
      <c r="P22" s="270"/>
      <c r="Q22" s="18"/>
      <c r="R22" s="219" t="s">
        <v>348</v>
      </c>
      <c r="S22" s="243"/>
      <c r="T22" s="425"/>
    </row>
    <row r="23" spans="1:32" ht="30" customHeight="1" x14ac:dyDescent="0.2">
      <c r="A23" s="68" t="s">
        <v>349</v>
      </c>
      <c r="B23" s="265" t="s">
        <v>38</v>
      </c>
      <c r="C23" s="258"/>
      <c r="D23" s="28"/>
      <c r="E23" s="28"/>
      <c r="F23" s="28"/>
      <c r="G23" s="65">
        <v>1</v>
      </c>
      <c r="H23" s="28"/>
      <c r="I23" s="28"/>
      <c r="J23" s="28"/>
      <c r="K23" s="28"/>
      <c r="L23" s="28"/>
      <c r="M23" s="65">
        <v>1</v>
      </c>
      <c r="N23" s="28"/>
      <c r="O23" s="28"/>
      <c r="P23" s="269">
        <v>162</v>
      </c>
      <c r="Q23" s="27"/>
      <c r="R23" s="217" t="s">
        <v>350</v>
      </c>
      <c r="S23" s="242"/>
      <c r="T23" s="424" t="s">
        <v>351</v>
      </c>
    </row>
    <row r="24" spans="1:32" ht="30" customHeight="1" x14ac:dyDescent="0.2">
      <c r="B24" s="266"/>
      <c r="C24" s="258"/>
      <c r="D24" s="28"/>
      <c r="E24" s="28"/>
      <c r="F24" s="28"/>
      <c r="G24" s="216">
        <v>1</v>
      </c>
      <c r="H24" s="28"/>
      <c r="I24" s="28"/>
      <c r="J24" s="28"/>
      <c r="K24" s="28"/>
      <c r="L24" s="28"/>
      <c r="M24" s="216">
        <v>1</v>
      </c>
      <c r="N24" s="28"/>
      <c r="O24" s="28"/>
      <c r="P24" s="271"/>
      <c r="Q24" s="27"/>
      <c r="R24" s="27"/>
      <c r="S24" s="243"/>
      <c r="T24" s="425"/>
    </row>
    <row r="25" spans="1:32" ht="49.15" customHeight="1" x14ac:dyDescent="0.2">
      <c r="A25" s="68" t="s">
        <v>352</v>
      </c>
      <c r="B25" s="265" t="s">
        <v>39</v>
      </c>
      <c r="C25" s="258"/>
      <c r="D25" s="28"/>
      <c r="E25" s="28"/>
      <c r="F25" s="28"/>
      <c r="G25" s="28"/>
      <c r="H25" s="28"/>
      <c r="I25" s="65">
        <v>1</v>
      </c>
      <c r="J25" s="28"/>
      <c r="K25" s="28"/>
      <c r="L25" s="28"/>
      <c r="M25" s="65">
        <v>1</v>
      </c>
      <c r="N25" s="65">
        <v>1</v>
      </c>
      <c r="O25" s="28"/>
      <c r="P25" s="272">
        <v>30</v>
      </c>
      <c r="Q25" s="29"/>
      <c r="R25" s="29"/>
      <c r="S25" s="242"/>
      <c r="T25" s="421" t="s">
        <v>353</v>
      </c>
    </row>
    <row r="26" spans="1:32" ht="49.15" customHeight="1" x14ac:dyDescent="0.2">
      <c r="B26" s="266"/>
      <c r="C26" s="258"/>
      <c r="D26" s="28"/>
      <c r="E26" s="28"/>
      <c r="F26" s="28"/>
      <c r="G26" s="28"/>
      <c r="H26" s="28"/>
      <c r="I26" s="218">
        <v>0</v>
      </c>
      <c r="J26" s="28"/>
      <c r="K26" s="28"/>
      <c r="L26" s="28"/>
      <c r="M26" s="216">
        <v>1</v>
      </c>
      <c r="N26" s="220">
        <v>1</v>
      </c>
      <c r="O26" s="28"/>
      <c r="P26" s="272"/>
      <c r="Q26" s="29"/>
      <c r="R26" s="222" t="s">
        <v>354</v>
      </c>
      <c r="S26" s="243"/>
      <c r="T26" s="422"/>
    </row>
    <row r="27" spans="1:32" ht="47.45" customHeight="1" x14ac:dyDescent="0.2">
      <c r="A27" s="68" t="s">
        <v>355</v>
      </c>
      <c r="B27" s="265" t="s">
        <v>356</v>
      </c>
      <c r="C27" s="258"/>
      <c r="D27" s="28"/>
      <c r="E27" s="28"/>
      <c r="F27" s="28"/>
      <c r="G27" s="28"/>
      <c r="H27" s="28"/>
      <c r="I27" s="65">
        <v>1</v>
      </c>
      <c r="J27" s="28"/>
      <c r="K27" s="28"/>
      <c r="L27" s="28"/>
      <c r="M27" s="65">
        <v>1</v>
      </c>
      <c r="N27" s="65">
        <v>1</v>
      </c>
      <c r="O27" s="28"/>
      <c r="P27" s="272">
        <v>30</v>
      </c>
      <c r="Q27" s="29"/>
      <c r="R27" s="426" t="s">
        <v>357</v>
      </c>
      <c r="S27" s="242"/>
      <c r="T27" s="421" t="s">
        <v>353</v>
      </c>
    </row>
    <row r="28" spans="1:32" ht="47.45" customHeight="1" x14ac:dyDescent="0.2">
      <c r="B28" s="266"/>
      <c r="C28" s="258"/>
      <c r="D28" s="28"/>
      <c r="E28" s="28"/>
      <c r="F28" s="28"/>
      <c r="G28" s="28"/>
      <c r="H28" s="28"/>
      <c r="I28" s="218">
        <v>0</v>
      </c>
      <c r="J28" s="28"/>
      <c r="K28" s="28"/>
      <c r="L28" s="28"/>
      <c r="M28" s="216">
        <v>1</v>
      </c>
      <c r="N28" s="220">
        <v>1</v>
      </c>
      <c r="O28" s="28"/>
      <c r="P28" s="272"/>
      <c r="Q28" s="29"/>
      <c r="R28" s="427"/>
      <c r="S28" s="243"/>
      <c r="T28" s="422"/>
    </row>
    <row r="29" spans="1:32" ht="30" customHeight="1" x14ac:dyDescent="0.2">
      <c r="A29" s="68" t="s">
        <v>358</v>
      </c>
      <c r="B29" s="265" t="s">
        <v>41</v>
      </c>
      <c r="C29" s="258"/>
      <c r="D29" s="28"/>
      <c r="E29" s="28"/>
      <c r="F29" s="28"/>
      <c r="G29" s="28"/>
      <c r="H29" s="28"/>
      <c r="I29" s="28"/>
      <c r="J29" s="28"/>
      <c r="K29" s="28"/>
      <c r="L29" s="28"/>
      <c r="M29" s="28"/>
      <c r="N29" s="28"/>
      <c r="O29" s="65">
        <v>1</v>
      </c>
      <c r="P29" s="271">
        <v>45</v>
      </c>
      <c r="Q29" s="29"/>
      <c r="R29" s="29"/>
      <c r="S29" s="242"/>
      <c r="T29" s="421" t="s">
        <v>359</v>
      </c>
    </row>
    <row r="30" spans="1:32" ht="30" customHeight="1" x14ac:dyDescent="0.2">
      <c r="B30" s="266"/>
      <c r="C30" s="258"/>
      <c r="D30" s="28"/>
      <c r="E30" s="28"/>
      <c r="F30" s="28"/>
      <c r="G30" s="28"/>
      <c r="H30" s="28"/>
      <c r="I30" s="28"/>
      <c r="J30" s="28"/>
      <c r="K30" s="28"/>
      <c r="L30" s="28"/>
      <c r="M30" s="28"/>
      <c r="N30" s="28"/>
      <c r="O30" s="220">
        <v>1</v>
      </c>
      <c r="P30" s="270"/>
      <c r="Q30" s="29"/>
      <c r="R30" s="29"/>
      <c r="S30" s="243"/>
      <c r="T30" s="422"/>
    </row>
    <row r="31" spans="1:32" ht="30" customHeight="1" x14ac:dyDescent="0.2">
      <c r="A31" s="68" t="s">
        <v>360</v>
      </c>
      <c r="B31" s="265" t="s">
        <v>42</v>
      </c>
      <c r="C31" s="258"/>
      <c r="D31" s="28"/>
      <c r="E31" s="28"/>
      <c r="F31" s="28"/>
      <c r="G31" s="28"/>
      <c r="H31" s="65">
        <v>1</v>
      </c>
      <c r="I31" s="28"/>
      <c r="J31" s="28"/>
      <c r="K31" s="65">
        <v>1</v>
      </c>
      <c r="L31" s="28"/>
      <c r="M31" s="28"/>
      <c r="N31" s="28"/>
      <c r="O31" s="28"/>
      <c r="P31" s="274" t="s">
        <v>30</v>
      </c>
      <c r="Q31" s="307"/>
      <c r="R31" s="423" t="s">
        <v>361</v>
      </c>
      <c r="S31" s="382" t="s">
        <v>362</v>
      </c>
      <c r="T31" s="240"/>
    </row>
    <row r="32" spans="1:32" ht="30" customHeight="1" x14ac:dyDescent="0.2">
      <c r="B32" s="266"/>
      <c r="C32" s="258"/>
      <c r="D32" s="28"/>
      <c r="E32" s="28"/>
      <c r="F32" s="28"/>
      <c r="G32" s="28"/>
      <c r="H32" s="216">
        <v>1</v>
      </c>
      <c r="I32" s="28"/>
      <c r="J32" s="28"/>
      <c r="K32" s="218">
        <v>0</v>
      </c>
      <c r="L32" s="28"/>
      <c r="M32" s="28"/>
      <c r="N32" s="28"/>
      <c r="O32" s="28"/>
      <c r="P32" s="274"/>
      <c r="Q32" s="308"/>
      <c r="R32" s="308"/>
      <c r="S32" s="243"/>
      <c r="T32" s="241"/>
    </row>
    <row r="33" spans="1:32" ht="44.45" customHeight="1" x14ac:dyDescent="0.2">
      <c r="A33" s="68" t="s">
        <v>363</v>
      </c>
      <c r="B33" s="265" t="s">
        <v>43</v>
      </c>
      <c r="C33" s="258"/>
      <c r="D33" s="28"/>
      <c r="E33" s="28"/>
      <c r="F33" s="28"/>
      <c r="G33" s="28"/>
      <c r="H33" s="28"/>
      <c r="I33" s="65">
        <v>1</v>
      </c>
      <c r="J33" s="28"/>
      <c r="K33" s="28"/>
      <c r="L33" s="28"/>
      <c r="M33" s="28"/>
      <c r="N33" s="65">
        <v>1</v>
      </c>
      <c r="O33" s="28"/>
      <c r="P33" s="269">
        <v>60</v>
      </c>
      <c r="Q33" s="29"/>
      <c r="R33" s="29"/>
      <c r="S33" s="242"/>
      <c r="T33" s="421" t="s">
        <v>364</v>
      </c>
    </row>
    <row r="34" spans="1:32" ht="44.45" customHeight="1" x14ac:dyDescent="0.25">
      <c r="B34" s="266"/>
      <c r="C34" s="258"/>
      <c r="D34" s="28"/>
      <c r="E34" s="28"/>
      <c r="F34" s="28"/>
      <c r="G34" s="28"/>
      <c r="H34" s="28"/>
      <c r="I34" s="218">
        <v>0</v>
      </c>
      <c r="J34" s="28"/>
      <c r="K34" s="28"/>
      <c r="L34" s="28"/>
      <c r="M34" s="28"/>
      <c r="N34" s="220">
        <v>1</v>
      </c>
      <c r="O34" s="28"/>
      <c r="P34" s="270"/>
      <c r="Q34" s="29"/>
      <c r="R34" s="223" t="s">
        <v>357</v>
      </c>
      <c r="S34" s="243"/>
      <c r="T34" s="422"/>
    </row>
    <row r="35" spans="1:32" ht="30" customHeight="1" x14ac:dyDescent="0.2">
      <c r="A35" s="68" t="s">
        <v>365</v>
      </c>
      <c r="B35" s="260" t="s">
        <v>44</v>
      </c>
      <c r="C35" s="258"/>
      <c r="D35" s="28"/>
      <c r="E35" s="28"/>
      <c r="F35" s="28"/>
      <c r="G35" s="28"/>
      <c r="H35" s="65">
        <v>1</v>
      </c>
      <c r="I35" s="28"/>
      <c r="J35" s="28"/>
      <c r="K35" s="28"/>
      <c r="L35" s="28"/>
      <c r="M35" s="65">
        <v>1</v>
      </c>
      <c r="N35" s="28"/>
      <c r="O35" s="28"/>
      <c r="P35" s="270" t="s">
        <v>30</v>
      </c>
      <c r="Q35" s="29"/>
      <c r="R35" s="29"/>
      <c r="S35" s="13"/>
      <c r="T35" s="421" t="s">
        <v>366</v>
      </c>
    </row>
    <row r="36" spans="1:32" ht="30" customHeight="1" x14ac:dyDescent="0.2">
      <c r="B36" s="261"/>
      <c r="C36" s="258"/>
      <c r="D36" s="28"/>
      <c r="E36" s="28"/>
      <c r="F36" s="28"/>
      <c r="G36" s="28"/>
      <c r="H36" s="216">
        <v>1</v>
      </c>
      <c r="I36" s="28"/>
      <c r="J36" s="28"/>
      <c r="K36" s="28"/>
      <c r="L36" s="28"/>
      <c r="M36" s="220">
        <v>1</v>
      </c>
      <c r="N36" s="224"/>
      <c r="O36" s="28"/>
      <c r="P36" s="274"/>
      <c r="Q36" s="29"/>
      <c r="R36" s="222" t="s">
        <v>367</v>
      </c>
      <c r="S36" s="13"/>
      <c r="T36" s="422"/>
    </row>
    <row r="37" spans="1:32" ht="30" customHeight="1" x14ac:dyDescent="0.2">
      <c r="A37" s="68" t="s">
        <v>368</v>
      </c>
      <c r="B37" s="265" t="s">
        <v>45</v>
      </c>
      <c r="C37" s="258"/>
      <c r="D37" s="28"/>
      <c r="E37" s="28"/>
      <c r="F37" s="28"/>
      <c r="G37" s="28"/>
      <c r="H37" s="28"/>
      <c r="I37" s="28"/>
      <c r="J37" s="28"/>
      <c r="K37" s="28"/>
      <c r="L37" s="65">
        <v>1</v>
      </c>
      <c r="M37" s="221"/>
      <c r="N37" s="28"/>
      <c r="O37" s="28"/>
      <c r="P37" s="272">
        <v>30</v>
      </c>
      <c r="Q37" s="29"/>
      <c r="R37" s="29"/>
      <c r="S37" s="421" t="s">
        <v>369</v>
      </c>
      <c r="T37" s="421" t="s">
        <v>370</v>
      </c>
    </row>
    <row r="38" spans="1:32" ht="30" customHeight="1" x14ac:dyDescent="0.2">
      <c r="B38" s="266"/>
      <c r="C38" s="258"/>
      <c r="D38" s="28"/>
      <c r="E38" s="28"/>
      <c r="F38" s="28"/>
      <c r="G38" s="28"/>
      <c r="H38" s="28"/>
      <c r="I38" s="28"/>
      <c r="J38" s="28"/>
      <c r="K38" s="28"/>
      <c r="L38" s="218">
        <v>0</v>
      </c>
      <c r="M38" s="216">
        <v>1</v>
      </c>
      <c r="N38" s="28"/>
      <c r="O38" s="28"/>
      <c r="P38" s="272"/>
      <c r="Q38" s="29"/>
      <c r="R38" s="29"/>
      <c r="S38" s="422"/>
      <c r="T38" s="422"/>
    </row>
    <row r="39" spans="1:32" ht="30" customHeight="1" x14ac:dyDescent="0.2">
      <c r="A39" s="68" t="s">
        <v>371</v>
      </c>
      <c r="B39" s="265" t="s">
        <v>46</v>
      </c>
      <c r="C39" s="258"/>
      <c r="D39" s="28"/>
      <c r="E39" s="28"/>
      <c r="F39" s="28"/>
      <c r="G39" s="28"/>
      <c r="H39" s="28"/>
      <c r="I39" s="28"/>
      <c r="J39" s="28"/>
      <c r="K39" s="28"/>
      <c r="L39" s="65">
        <v>1</v>
      </c>
      <c r="M39" s="221"/>
      <c r="N39" s="28"/>
      <c r="O39" s="28"/>
      <c r="P39" s="269">
        <v>29</v>
      </c>
      <c r="Q39" s="29"/>
      <c r="R39" s="29"/>
      <c r="S39" s="421" t="s">
        <v>372</v>
      </c>
      <c r="T39" s="421" t="s">
        <v>373</v>
      </c>
    </row>
    <row r="40" spans="1:32" ht="30" customHeight="1" x14ac:dyDescent="0.2">
      <c r="B40" s="266"/>
      <c r="C40" s="258"/>
      <c r="D40" s="28"/>
      <c r="E40" s="28"/>
      <c r="F40" s="28"/>
      <c r="G40" s="28"/>
      <c r="H40" s="28"/>
      <c r="I40" s="28"/>
      <c r="J40" s="28"/>
      <c r="K40" s="28"/>
      <c r="L40" s="218">
        <v>0</v>
      </c>
      <c r="M40" s="220">
        <v>1</v>
      </c>
      <c r="N40" s="28"/>
      <c r="O40" s="28"/>
      <c r="P40" s="270"/>
      <c r="Q40" s="29"/>
      <c r="R40" s="29"/>
      <c r="S40" s="422"/>
      <c r="T40" s="422"/>
    </row>
    <row r="41" spans="1:32" ht="30" customHeight="1" x14ac:dyDescent="0.2">
      <c r="A41" s="68" t="s">
        <v>374</v>
      </c>
      <c r="B41" s="265" t="s">
        <v>47</v>
      </c>
      <c r="C41" s="258"/>
      <c r="D41" s="28"/>
      <c r="E41" s="28"/>
      <c r="F41" s="28"/>
      <c r="G41" s="28"/>
      <c r="H41" s="65">
        <v>1</v>
      </c>
      <c r="I41" s="225" t="s">
        <v>375</v>
      </c>
      <c r="J41" s="28"/>
      <c r="K41" s="65">
        <v>1</v>
      </c>
      <c r="L41" s="28"/>
      <c r="M41" s="28"/>
      <c r="N41" s="28"/>
      <c r="O41" s="28"/>
      <c r="P41" s="274" t="s">
        <v>30</v>
      </c>
      <c r="Q41" s="29"/>
      <c r="R41" s="29"/>
      <c r="S41" s="382" t="s">
        <v>376</v>
      </c>
      <c r="T41" s="240"/>
    </row>
    <row r="42" spans="1:32" ht="30" customHeight="1" x14ac:dyDescent="0.2">
      <c r="B42" s="266"/>
      <c r="C42" s="258"/>
      <c r="D42" s="28"/>
      <c r="E42" s="28"/>
      <c r="F42" s="28"/>
      <c r="G42" s="28"/>
      <c r="H42" s="28"/>
      <c r="I42" s="226">
        <v>1</v>
      </c>
      <c r="J42" s="28"/>
      <c r="K42" s="216">
        <v>1</v>
      </c>
      <c r="L42" s="28"/>
      <c r="M42" s="28"/>
      <c r="N42" s="28"/>
      <c r="O42" s="28"/>
      <c r="P42" s="274"/>
      <c r="Q42" s="29"/>
      <c r="R42" s="222" t="s">
        <v>377</v>
      </c>
      <c r="S42" s="243"/>
      <c r="T42" s="241"/>
    </row>
    <row r="43" spans="1:32" ht="57" customHeight="1" x14ac:dyDescent="0.2">
      <c r="A43" s="68" t="s">
        <v>378</v>
      </c>
      <c r="B43" s="265" t="s">
        <v>48</v>
      </c>
      <c r="C43" s="258"/>
      <c r="D43" s="28"/>
      <c r="E43" s="65">
        <v>1</v>
      </c>
      <c r="F43" s="65">
        <v>1</v>
      </c>
      <c r="G43" s="65">
        <v>1</v>
      </c>
      <c r="H43" s="65">
        <v>1</v>
      </c>
      <c r="I43" s="65">
        <v>1</v>
      </c>
      <c r="J43" s="65">
        <v>1</v>
      </c>
      <c r="K43" s="65">
        <v>1</v>
      </c>
      <c r="L43" s="65">
        <v>1</v>
      </c>
      <c r="M43" s="65">
        <v>1</v>
      </c>
      <c r="N43" s="65">
        <v>1</v>
      </c>
      <c r="O43" s="65">
        <v>1</v>
      </c>
      <c r="P43" s="274" t="s">
        <v>30</v>
      </c>
      <c r="Q43" s="236" t="s">
        <v>379</v>
      </c>
      <c r="R43" s="411" t="s">
        <v>380</v>
      </c>
      <c r="S43" s="411" t="s">
        <v>381</v>
      </c>
      <c r="T43" s="414" t="s">
        <v>382</v>
      </c>
      <c r="U43" s="1"/>
      <c r="V43" s="1"/>
      <c r="W43" s="1"/>
      <c r="X43" s="1"/>
      <c r="Y43" s="1"/>
      <c r="Z43" s="1"/>
      <c r="AA43" s="1"/>
      <c r="AB43" s="1"/>
      <c r="AC43" s="1"/>
      <c r="AD43" s="1"/>
      <c r="AE43" s="1"/>
      <c r="AF43" s="1"/>
    </row>
    <row r="44" spans="1:32" ht="57" customHeight="1" x14ac:dyDescent="0.2">
      <c r="B44" s="266"/>
      <c r="C44" s="258"/>
      <c r="D44" s="28"/>
      <c r="E44" s="216">
        <v>1</v>
      </c>
      <c r="F44" s="216">
        <v>1</v>
      </c>
      <c r="G44" s="216">
        <v>1</v>
      </c>
      <c r="H44" s="216">
        <v>1</v>
      </c>
      <c r="I44" s="216">
        <v>1</v>
      </c>
      <c r="J44" s="216">
        <v>1</v>
      </c>
      <c r="K44" s="216">
        <v>1</v>
      </c>
      <c r="L44" s="216">
        <v>1</v>
      </c>
      <c r="M44" s="216">
        <v>1</v>
      </c>
      <c r="N44" s="216">
        <v>1</v>
      </c>
      <c r="O44" s="220">
        <v>1</v>
      </c>
      <c r="P44" s="274"/>
      <c r="Q44" s="236"/>
      <c r="R44" s="411"/>
      <c r="S44" s="411"/>
      <c r="T44" s="415"/>
      <c r="U44" s="1"/>
      <c r="V44" s="1"/>
      <c r="W44" s="1"/>
      <c r="X44" s="1"/>
      <c r="Y44" s="1"/>
      <c r="Z44" s="1"/>
      <c r="AA44" s="1"/>
      <c r="AB44" s="1"/>
      <c r="AC44" s="1"/>
      <c r="AD44" s="1"/>
      <c r="AE44" s="1"/>
      <c r="AF44" s="1"/>
    </row>
    <row r="45" spans="1:32" ht="30" customHeight="1" x14ac:dyDescent="0.2">
      <c r="A45" s="68" t="s">
        <v>383</v>
      </c>
      <c r="B45" s="260" t="s">
        <v>49</v>
      </c>
      <c r="C45" s="258"/>
      <c r="D45" s="28"/>
      <c r="E45" s="28"/>
      <c r="F45" s="28"/>
      <c r="G45" s="28"/>
      <c r="H45" s="28"/>
      <c r="I45" s="28"/>
      <c r="J45" s="65">
        <v>1</v>
      </c>
      <c r="K45" s="28"/>
      <c r="L45" s="28"/>
      <c r="M45" s="28"/>
      <c r="N45" s="28"/>
      <c r="O45" s="28"/>
      <c r="P45" s="274" t="s">
        <v>30</v>
      </c>
      <c r="Q45" s="17"/>
      <c r="R45" s="17"/>
      <c r="S45" s="26"/>
      <c r="T45" s="50"/>
      <c r="U45" s="1"/>
      <c r="V45" s="1"/>
      <c r="W45" s="1"/>
      <c r="X45" s="1"/>
      <c r="Y45" s="1"/>
      <c r="Z45" s="1"/>
      <c r="AA45" s="1"/>
      <c r="AB45" s="1"/>
      <c r="AC45" s="1"/>
      <c r="AD45" s="1"/>
      <c r="AE45" s="1"/>
      <c r="AF45" s="1"/>
    </row>
    <row r="46" spans="1:32" ht="30" customHeight="1" x14ac:dyDescent="0.2">
      <c r="B46" s="261"/>
      <c r="C46" s="258"/>
      <c r="D46" s="28"/>
      <c r="E46" s="28"/>
      <c r="F46" s="28"/>
      <c r="G46" s="28"/>
      <c r="H46" s="28"/>
      <c r="I46" s="28"/>
      <c r="J46" s="216">
        <v>1</v>
      </c>
      <c r="K46" s="28"/>
      <c r="L46" s="28"/>
      <c r="M46" s="28"/>
      <c r="N46" s="28"/>
      <c r="O46" s="28"/>
      <c r="P46" s="274"/>
      <c r="Q46" s="17"/>
      <c r="R46" s="17"/>
      <c r="S46" s="227" t="s">
        <v>384</v>
      </c>
      <c r="T46" s="50"/>
      <c r="U46" s="1"/>
      <c r="V46" s="1"/>
      <c r="W46" s="1"/>
      <c r="X46" s="1"/>
      <c r="Y46" s="1"/>
      <c r="Z46" s="1"/>
      <c r="AA46" s="1"/>
      <c r="AB46" s="1"/>
      <c r="AC46" s="1"/>
      <c r="AD46" s="1"/>
      <c r="AE46" s="1"/>
      <c r="AF46" s="1"/>
    </row>
    <row r="47" spans="1:32" ht="30" customHeight="1" x14ac:dyDescent="0.2">
      <c r="A47" s="68" t="s">
        <v>385</v>
      </c>
      <c r="B47" s="265" t="s">
        <v>50</v>
      </c>
      <c r="C47" s="258"/>
      <c r="D47" s="28"/>
      <c r="E47" s="28"/>
      <c r="F47" s="28"/>
      <c r="G47" s="28"/>
      <c r="H47" s="65">
        <v>1</v>
      </c>
      <c r="I47" s="28"/>
      <c r="J47" s="28"/>
      <c r="K47" s="28"/>
      <c r="L47" s="28"/>
      <c r="M47" s="28"/>
      <c r="N47" s="65">
        <v>1</v>
      </c>
      <c r="O47" s="28"/>
      <c r="P47" s="269">
        <v>46</v>
      </c>
      <c r="Q47" s="290"/>
      <c r="R47" s="401" t="s">
        <v>386</v>
      </c>
      <c r="S47" s="236"/>
      <c r="T47" s="414" t="s">
        <v>387</v>
      </c>
    </row>
    <row r="48" spans="1:32" ht="30" customHeight="1" x14ac:dyDescent="0.2">
      <c r="B48" s="266"/>
      <c r="C48" s="235"/>
      <c r="D48" s="28"/>
      <c r="E48" s="28"/>
      <c r="F48" s="28"/>
      <c r="G48" s="28"/>
      <c r="H48" s="216">
        <v>1</v>
      </c>
      <c r="I48" s="28"/>
      <c r="J48" s="28"/>
      <c r="K48" s="28"/>
      <c r="L48" s="28"/>
      <c r="M48" s="28"/>
      <c r="N48" s="220">
        <v>1</v>
      </c>
      <c r="O48" s="28"/>
      <c r="P48" s="270"/>
      <c r="Q48" s="290"/>
      <c r="R48" s="236"/>
      <c r="S48" s="236"/>
      <c r="T48" s="415"/>
    </row>
    <row r="49" spans="1:33" ht="64.5" customHeight="1" x14ac:dyDescent="0.2">
      <c r="A49" s="68" t="s">
        <v>388</v>
      </c>
      <c r="B49" s="312" t="s">
        <v>51</v>
      </c>
      <c r="C49" s="234" t="s">
        <v>52</v>
      </c>
      <c r="D49" s="28"/>
      <c r="E49" s="28"/>
      <c r="F49" s="28"/>
      <c r="G49" s="28"/>
      <c r="H49" s="28"/>
      <c r="I49" s="28"/>
      <c r="J49" s="28"/>
      <c r="K49" s="28"/>
      <c r="L49" s="28"/>
      <c r="M49" s="28"/>
      <c r="N49" s="28"/>
      <c r="O49" s="65">
        <v>1</v>
      </c>
      <c r="P49" s="310">
        <v>162</v>
      </c>
      <c r="Q49" s="302"/>
      <c r="R49" s="302"/>
      <c r="S49" s="253"/>
      <c r="T49" s="311" t="s">
        <v>389</v>
      </c>
    </row>
    <row r="50" spans="1:33" ht="45" customHeight="1" x14ac:dyDescent="0.2">
      <c r="B50" s="313"/>
      <c r="C50" s="258"/>
      <c r="D50" s="28"/>
      <c r="E50" s="28"/>
      <c r="F50" s="28"/>
      <c r="G50" s="28"/>
      <c r="H50" s="28"/>
      <c r="I50" s="28"/>
      <c r="J50" s="28"/>
      <c r="K50" s="28"/>
      <c r="L50" s="28"/>
      <c r="M50" s="28"/>
      <c r="N50" s="28"/>
      <c r="O50" s="220">
        <v>1</v>
      </c>
      <c r="P50" s="298"/>
      <c r="Q50" s="243"/>
      <c r="R50" s="243"/>
      <c r="S50" s="236"/>
      <c r="T50" s="255"/>
    </row>
    <row r="51" spans="1:33" ht="84" customHeight="1" x14ac:dyDescent="0.2">
      <c r="A51" s="68" t="s">
        <v>390</v>
      </c>
      <c r="B51" s="265" t="s">
        <v>53</v>
      </c>
      <c r="C51" s="258"/>
      <c r="D51" s="65">
        <v>1</v>
      </c>
      <c r="E51" s="65">
        <v>1</v>
      </c>
      <c r="F51" s="65">
        <v>1</v>
      </c>
      <c r="G51" s="65">
        <v>1</v>
      </c>
      <c r="H51" s="65">
        <v>1</v>
      </c>
      <c r="I51" s="65">
        <v>1</v>
      </c>
      <c r="J51" s="65">
        <v>1</v>
      </c>
      <c r="K51" s="65">
        <v>1</v>
      </c>
      <c r="L51" s="65">
        <v>1</v>
      </c>
      <c r="M51" s="65">
        <v>1</v>
      </c>
      <c r="N51" s="65">
        <v>1</v>
      </c>
      <c r="O51" s="65">
        <v>1</v>
      </c>
      <c r="P51" s="297">
        <v>162</v>
      </c>
      <c r="Q51" s="416" t="s">
        <v>391</v>
      </c>
      <c r="R51" s="418" t="s">
        <v>392</v>
      </c>
      <c r="S51" s="420" t="s">
        <v>393</v>
      </c>
      <c r="T51" s="407" t="s">
        <v>394</v>
      </c>
    </row>
    <row r="52" spans="1:33" ht="84" customHeight="1" x14ac:dyDescent="0.2">
      <c r="B52" s="266"/>
      <c r="C52" s="258"/>
      <c r="D52" s="216">
        <v>1</v>
      </c>
      <c r="E52" s="216">
        <v>1</v>
      </c>
      <c r="F52" s="216">
        <v>1</v>
      </c>
      <c r="G52" s="216">
        <v>1</v>
      </c>
      <c r="H52" s="216">
        <v>1</v>
      </c>
      <c r="I52" s="216">
        <v>1</v>
      </c>
      <c r="J52" s="216">
        <v>1</v>
      </c>
      <c r="K52" s="216">
        <v>1</v>
      </c>
      <c r="L52" s="216">
        <v>1</v>
      </c>
      <c r="M52" s="216">
        <v>1</v>
      </c>
      <c r="N52" s="216">
        <v>1</v>
      </c>
      <c r="O52" s="216">
        <v>1</v>
      </c>
      <c r="P52" s="298"/>
      <c r="Q52" s="417"/>
      <c r="R52" s="419"/>
      <c r="S52" s="411"/>
      <c r="T52" s="407"/>
    </row>
    <row r="53" spans="1:33" ht="30" customHeight="1" x14ac:dyDescent="0.2">
      <c r="A53" s="68" t="s">
        <v>395</v>
      </c>
      <c r="B53" s="265" t="s">
        <v>54</v>
      </c>
      <c r="C53" s="258"/>
      <c r="D53" s="28"/>
      <c r="E53" s="28"/>
      <c r="F53" s="28"/>
      <c r="G53" s="28"/>
      <c r="H53" s="28"/>
      <c r="I53" s="28"/>
      <c r="J53" s="65">
        <v>1</v>
      </c>
      <c r="K53" s="28"/>
      <c r="L53" s="28"/>
      <c r="M53" s="28"/>
      <c r="N53" s="28"/>
      <c r="O53" s="65">
        <v>1</v>
      </c>
      <c r="P53" s="297">
        <v>30</v>
      </c>
      <c r="Q53" s="242"/>
      <c r="R53" s="242"/>
      <c r="S53" s="401" t="s">
        <v>396</v>
      </c>
      <c r="T53" s="309" t="s">
        <v>397</v>
      </c>
    </row>
    <row r="54" spans="1:33" ht="30" customHeight="1" x14ac:dyDescent="0.2">
      <c r="B54" s="266"/>
      <c r="C54" s="258"/>
      <c r="D54" s="28"/>
      <c r="E54" s="28"/>
      <c r="F54" s="28"/>
      <c r="G54" s="28"/>
      <c r="H54" s="28"/>
      <c r="I54" s="28"/>
      <c r="J54" s="216">
        <v>1</v>
      </c>
      <c r="K54" s="28"/>
      <c r="L54" s="28"/>
      <c r="M54" s="28"/>
      <c r="N54" s="28"/>
      <c r="O54" s="220">
        <v>1</v>
      </c>
      <c r="P54" s="298"/>
      <c r="Q54" s="243"/>
      <c r="R54" s="243"/>
      <c r="S54" s="236"/>
      <c r="T54" s="309"/>
    </row>
    <row r="55" spans="1:33" ht="61.15" customHeight="1" x14ac:dyDescent="0.2">
      <c r="A55" s="68" t="s">
        <v>398</v>
      </c>
      <c r="B55" s="295" t="s">
        <v>55</v>
      </c>
      <c r="C55" s="258"/>
      <c r="D55" s="28"/>
      <c r="E55" s="28"/>
      <c r="F55" s="28"/>
      <c r="G55" s="28"/>
      <c r="H55" s="28"/>
      <c r="I55" s="28"/>
      <c r="J55" s="28"/>
      <c r="K55" s="28"/>
      <c r="L55" s="28"/>
      <c r="M55" s="65">
        <v>1</v>
      </c>
      <c r="N55" s="28"/>
      <c r="O55" s="28"/>
      <c r="P55" s="234" t="s">
        <v>30</v>
      </c>
      <c r="Q55" s="242"/>
      <c r="R55" s="234"/>
      <c r="S55" s="236"/>
      <c r="T55" s="394" t="s">
        <v>399</v>
      </c>
    </row>
    <row r="56" spans="1:33" ht="61.15" customHeight="1" x14ac:dyDescent="0.2">
      <c r="B56" s="296"/>
      <c r="C56" s="258"/>
      <c r="D56" s="28"/>
      <c r="E56" s="28"/>
      <c r="F56" s="28"/>
      <c r="G56" s="28"/>
      <c r="H56" s="28"/>
      <c r="I56" s="28"/>
      <c r="J56" s="28"/>
      <c r="K56" s="28"/>
      <c r="L56" s="28"/>
      <c r="M56" s="218">
        <v>0</v>
      </c>
      <c r="N56" s="216">
        <v>1</v>
      </c>
      <c r="O56" s="28"/>
      <c r="P56" s="235"/>
      <c r="Q56" s="243"/>
      <c r="R56" s="235"/>
      <c r="S56" s="236"/>
      <c r="T56" s="394"/>
    </row>
    <row r="57" spans="1:33" ht="54.6" customHeight="1" x14ac:dyDescent="0.2">
      <c r="A57" s="68" t="s">
        <v>400</v>
      </c>
      <c r="B57" s="295" t="s">
        <v>56</v>
      </c>
      <c r="C57" s="258"/>
      <c r="D57" s="28"/>
      <c r="E57" s="28"/>
      <c r="F57" s="28"/>
      <c r="G57" s="28"/>
      <c r="H57" s="65">
        <v>1</v>
      </c>
      <c r="I57" s="28"/>
      <c r="J57" s="28"/>
      <c r="K57" s="28"/>
      <c r="L57" s="65">
        <v>1</v>
      </c>
      <c r="M57" s="221"/>
      <c r="N57" s="28"/>
      <c r="O57" s="65">
        <v>1</v>
      </c>
      <c r="P57" s="297">
        <v>6</v>
      </c>
      <c r="Q57" s="242"/>
      <c r="R57" s="242"/>
      <c r="S57" s="413" t="s">
        <v>401</v>
      </c>
      <c r="T57" s="396" t="s">
        <v>402</v>
      </c>
    </row>
    <row r="58" spans="1:33" ht="54.6" customHeight="1" x14ac:dyDescent="0.2">
      <c r="B58" s="296"/>
      <c r="C58" s="258"/>
      <c r="D58" s="28"/>
      <c r="E58" s="28"/>
      <c r="F58" s="28"/>
      <c r="G58" s="28"/>
      <c r="H58" s="28"/>
      <c r="I58" s="28"/>
      <c r="J58" s="28"/>
      <c r="K58" s="28"/>
      <c r="L58" s="218">
        <v>0</v>
      </c>
      <c r="M58" s="216">
        <v>1</v>
      </c>
      <c r="N58" s="28"/>
      <c r="O58" s="216">
        <v>1</v>
      </c>
      <c r="P58" s="298"/>
      <c r="Q58" s="243"/>
      <c r="R58" s="243"/>
      <c r="S58" s="413"/>
      <c r="T58" s="385"/>
      <c r="AG58" s="68">
        <v>6</v>
      </c>
    </row>
    <row r="59" spans="1:33" ht="87.6" customHeight="1" x14ac:dyDescent="0.2">
      <c r="A59" s="68" t="s">
        <v>403</v>
      </c>
      <c r="B59" s="267" t="s">
        <v>57</v>
      </c>
      <c r="C59" s="258"/>
      <c r="D59" s="65">
        <v>1</v>
      </c>
      <c r="E59" s="65">
        <v>1</v>
      </c>
      <c r="F59" s="65">
        <v>1</v>
      </c>
      <c r="G59" s="65">
        <v>1</v>
      </c>
      <c r="H59" s="65">
        <v>1</v>
      </c>
      <c r="I59" s="65">
        <v>1</v>
      </c>
      <c r="J59" s="65">
        <v>1</v>
      </c>
      <c r="K59" s="65">
        <v>1</v>
      </c>
      <c r="L59" s="65">
        <v>1</v>
      </c>
      <c r="M59" s="65">
        <v>1</v>
      </c>
      <c r="N59" s="65">
        <v>1</v>
      </c>
      <c r="O59" s="65">
        <v>1</v>
      </c>
      <c r="P59" s="274" t="s">
        <v>30</v>
      </c>
      <c r="Q59" s="410" t="s">
        <v>404</v>
      </c>
      <c r="R59" s="411" t="s">
        <v>405</v>
      </c>
      <c r="S59" s="411" t="s">
        <v>406</v>
      </c>
      <c r="T59" s="412" t="s">
        <v>407</v>
      </c>
    </row>
    <row r="60" spans="1:33" ht="87.6" customHeight="1" x14ac:dyDescent="0.2">
      <c r="B60" s="268"/>
      <c r="C60" s="258"/>
      <c r="D60" s="216">
        <v>1</v>
      </c>
      <c r="E60" s="216">
        <v>1</v>
      </c>
      <c r="F60" s="216">
        <v>1</v>
      </c>
      <c r="G60" s="216">
        <v>1</v>
      </c>
      <c r="H60" s="216">
        <v>1</v>
      </c>
      <c r="I60" s="216">
        <v>1</v>
      </c>
      <c r="J60" s="216">
        <v>1</v>
      </c>
      <c r="K60" s="216">
        <v>1</v>
      </c>
      <c r="L60" s="216">
        <v>1</v>
      </c>
      <c r="M60" s="216">
        <v>1</v>
      </c>
      <c r="N60" s="216">
        <v>1</v>
      </c>
      <c r="O60" s="216">
        <v>1</v>
      </c>
      <c r="P60" s="274"/>
      <c r="Q60" s="411"/>
      <c r="R60" s="411"/>
      <c r="S60" s="411"/>
      <c r="T60" s="407"/>
    </row>
    <row r="61" spans="1:33" ht="30" customHeight="1" x14ac:dyDescent="0.2">
      <c r="A61" s="68" t="s">
        <v>408</v>
      </c>
      <c r="B61" s="306" t="s">
        <v>58</v>
      </c>
      <c r="C61" s="258"/>
      <c r="D61" s="28"/>
      <c r="E61" s="28"/>
      <c r="F61" s="28"/>
      <c r="G61" s="65">
        <v>1</v>
      </c>
      <c r="H61" s="28"/>
      <c r="I61" s="28"/>
      <c r="J61" s="28"/>
      <c r="K61" s="65">
        <v>1</v>
      </c>
      <c r="L61" s="28"/>
      <c r="M61" s="28"/>
      <c r="N61" s="65">
        <v>1</v>
      </c>
      <c r="O61" s="28"/>
      <c r="P61" s="314">
        <v>160</v>
      </c>
      <c r="Q61" s="252"/>
      <c r="R61" s="252" t="s">
        <v>409</v>
      </c>
      <c r="S61" s="408" t="s">
        <v>410</v>
      </c>
      <c r="T61" s="409" t="s">
        <v>411</v>
      </c>
    </row>
    <row r="62" spans="1:33" ht="30" customHeight="1" x14ac:dyDescent="0.2">
      <c r="B62" s="306"/>
      <c r="C62" s="258"/>
      <c r="D62" s="28"/>
      <c r="E62" s="28"/>
      <c r="F62" s="28"/>
      <c r="G62" s="216">
        <v>1</v>
      </c>
      <c r="H62" s="28"/>
      <c r="I62" s="28"/>
      <c r="J62" s="28"/>
      <c r="K62" s="216">
        <v>1</v>
      </c>
      <c r="L62" s="28"/>
      <c r="M62" s="28"/>
      <c r="N62" s="220">
        <v>1</v>
      </c>
      <c r="O62" s="28"/>
      <c r="P62" s="314"/>
      <c r="Q62" s="253"/>
      <c r="R62" s="253"/>
      <c r="S62" s="253"/>
      <c r="T62" s="273"/>
    </row>
    <row r="63" spans="1:33" ht="30" customHeight="1" x14ac:dyDescent="0.2">
      <c r="A63" s="317" t="s">
        <v>412</v>
      </c>
      <c r="B63" s="267" t="s">
        <v>59</v>
      </c>
      <c r="C63" s="258"/>
      <c r="D63" s="28"/>
      <c r="E63" s="28"/>
      <c r="F63" s="28"/>
      <c r="G63" s="28"/>
      <c r="H63" s="28"/>
      <c r="I63" s="28"/>
      <c r="J63" s="28"/>
      <c r="K63" s="28"/>
      <c r="L63" s="28"/>
      <c r="M63" s="65">
        <v>1</v>
      </c>
      <c r="N63" s="28"/>
      <c r="O63" s="28"/>
      <c r="P63" s="314" t="s">
        <v>30</v>
      </c>
      <c r="Q63" s="242"/>
      <c r="R63" s="252"/>
      <c r="S63" s="276"/>
      <c r="T63" s="406" t="s">
        <v>413</v>
      </c>
    </row>
    <row r="64" spans="1:33" ht="30" customHeight="1" x14ac:dyDescent="0.2">
      <c r="A64" s="317"/>
      <c r="B64" s="268"/>
      <c r="C64" s="258"/>
      <c r="D64" s="28"/>
      <c r="E64" s="28"/>
      <c r="F64" s="28"/>
      <c r="G64" s="28"/>
      <c r="H64" s="28"/>
      <c r="I64" s="28"/>
      <c r="J64" s="28"/>
      <c r="K64" s="28"/>
      <c r="L64" s="28"/>
      <c r="M64" s="216">
        <v>1</v>
      </c>
      <c r="N64" s="28"/>
      <c r="O64" s="28"/>
      <c r="P64" s="314"/>
      <c r="Q64" s="243"/>
      <c r="R64" s="253"/>
      <c r="S64" s="277"/>
      <c r="T64" s="237"/>
    </row>
    <row r="65" spans="1:32" ht="30" customHeight="1" x14ac:dyDescent="0.2">
      <c r="A65" s="68" t="s">
        <v>414</v>
      </c>
      <c r="B65" s="292" t="s">
        <v>60</v>
      </c>
      <c r="C65" s="258"/>
      <c r="D65" s="28"/>
      <c r="E65" s="28"/>
      <c r="F65" s="28"/>
      <c r="G65" s="28"/>
      <c r="H65" s="28"/>
      <c r="I65" s="28"/>
      <c r="J65" s="28"/>
      <c r="K65" s="28"/>
      <c r="L65" s="28"/>
      <c r="M65" s="28"/>
      <c r="N65" s="28"/>
      <c r="O65" s="65">
        <v>1</v>
      </c>
      <c r="P65" s="314" t="s">
        <v>30</v>
      </c>
      <c r="Q65" s="14"/>
      <c r="R65" s="13"/>
      <c r="S65" s="16"/>
      <c r="T65" s="384" t="s">
        <v>415</v>
      </c>
    </row>
    <row r="66" spans="1:32" ht="30" customHeight="1" x14ac:dyDescent="0.2">
      <c r="B66" s="261"/>
      <c r="C66" s="258"/>
      <c r="D66" s="28"/>
      <c r="E66" s="28"/>
      <c r="F66" s="28"/>
      <c r="G66" s="28"/>
      <c r="H66" s="28"/>
      <c r="I66" s="28"/>
      <c r="J66" s="28"/>
      <c r="K66" s="28"/>
      <c r="L66" s="28"/>
      <c r="M66" s="28"/>
      <c r="N66" s="28"/>
      <c r="O66" s="216">
        <v>1</v>
      </c>
      <c r="P66" s="314"/>
      <c r="Q66" s="14"/>
      <c r="R66" s="13"/>
      <c r="S66" s="16"/>
      <c r="T66" s="385"/>
    </row>
    <row r="67" spans="1:32" ht="51.6" customHeight="1" x14ac:dyDescent="0.2">
      <c r="A67" s="68" t="s">
        <v>416</v>
      </c>
      <c r="B67" s="267" t="s">
        <v>61</v>
      </c>
      <c r="C67" s="258"/>
      <c r="D67" s="65">
        <v>1</v>
      </c>
      <c r="E67" s="65">
        <v>1</v>
      </c>
      <c r="F67" s="65">
        <v>1</v>
      </c>
      <c r="G67" s="65">
        <v>1</v>
      </c>
      <c r="H67" s="65">
        <v>1</v>
      </c>
      <c r="I67" s="65">
        <v>1</v>
      </c>
      <c r="J67" s="65">
        <v>1</v>
      </c>
      <c r="K67" s="65">
        <v>1</v>
      </c>
      <c r="L67" s="65">
        <v>1</v>
      </c>
      <c r="M67" s="65">
        <v>1</v>
      </c>
      <c r="N67" s="65">
        <v>1</v>
      </c>
      <c r="O67" s="65">
        <v>1</v>
      </c>
      <c r="P67" s="274" t="s">
        <v>30</v>
      </c>
      <c r="Q67" s="275" t="s">
        <v>417</v>
      </c>
      <c r="R67" s="236" t="s">
        <v>418</v>
      </c>
      <c r="S67" s="401" t="s">
        <v>419</v>
      </c>
      <c r="T67" s="407" t="s">
        <v>420</v>
      </c>
    </row>
    <row r="68" spans="1:32" ht="199.5" customHeight="1" x14ac:dyDescent="0.2">
      <c r="B68" s="268"/>
      <c r="C68" s="235"/>
      <c r="D68" s="216">
        <v>1</v>
      </c>
      <c r="E68" s="216">
        <v>1</v>
      </c>
      <c r="F68" s="216">
        <v>1</v>
      </c>
      <c r="G68" s="216">
        <v>1</v>
      </c>
      <c r="H68" s="216">
        <v>1</v>
      </c>
      <c r="I68" s="216">
        <v>1</v>
      </c>
      <c r="J68" s="216">
        <v>1</v>
      </c>
      <c r="K68" s="216">
        <v>1</v>
      </c>
      <c r="L68" s="216">
        <v>1</v>
      </c>
      <c r="M68" s="216">
        <v>1</v>
      </c>
      <c r="N68" s="220">
        <v>1</v>
      </c>
      <c r="O68" s="220">
        <v>1</v>
      </c>
      <c r="P68" s="274"/>
      <c r="Q68" s="275"/>
      <c r="R68" s="236"/>
      <c r="S68" s="236"/>
      <c r="T68" s="407"/>
    </row>
    <row r="69" spans="1:32" s="72" customFormat="1" ht="30" customHeight="1" x14ac:dyDescent="0.2">
      <c r="A69" s="68"/>
      <c r="B69" s="53" t="s">
        <v>62</v>
      </c>
      <c r="C69" s="3"/>
      <c r="D69" s="4">
        <f>SUM(D7,D9,D11,D13,D15,D17,D19,D21,D23,D25,D27,D29,D31,D33,D35,D37,D39,D41,D43,D45,D47,D49,D51,D53,D55,D57,D59,D61,D63,D65,D65,D67)</f>
        <v>3</v>
      </c>
      <c r="E69" s="4">
        <f t="shared" ref="E69:O69" si="0">SUM(E7,E9,E11,E13,E15,E17,E19,E21,E23,E25,E27,E29,E31,E33,E35,E37,E39,E41,E43,E45,E47,E49,E51,E53,E55,E57,E59,E61,E63,E65,E65,E67)</f>
        <v>5</v>
      </c>
      <c r="F69" s="4">
        <f t="shared" si="0"/>
        <v>6</v>
      </c>
      <c r="G69" s="4">
        <f t="shared" si="0"/>
        <v>6</v>
      </c>
      <c r="H69" s="4">
        <f t="shared" si="0"/>
        <v>10</v>
      </c>
      <c r="I69" s="4">
        <f t="shared" si="0"/>
        <v>9</v>
      </c>
      <c r="J69" s="4">
        <f t="shared" si="0"/>
        <v>7</v>
      </c>
      <c r="K69" s="4">
        <f t="shared" si="0"/>
        <v>10</v>
      </c>
      <c r="L69" s="4">
        <f t="shared" si="0"/>
        <v>8</v>
      </c>
      <c r="M69" s="4">
        <f t="shared" si="0"/>
        <v>10</v>
      </c>
      <c r="N69" s="4">
        <f t="shared" si="0"/>
        <v>10</v>
      </c>
      <c r="O69" s="4">
        <f t="shared" si="0"/>
        <v>13</v>
      </c>
      <c r="P69" s="20"/>
      <c r="Q69" s="6"/>
      <c r="R69" s="6"/>
      <c r="S69" s="6"/>
      <c r="T69" s="54"/>
      <c r="U69" s="2"/>
      <c r="V69" s="2"/>
      <c r="W69" s="2"/>
      <c r="X69" s="2"/>
      <c r="Y69" s="2"/>
      <c r="Z69" s="2"/>
      <c r="AA69" s="2"/>
      <c r="AB69" s="2"/>
      <c r="AC69" s="2"/>
      <c r="AD69" s="2"/>
      <c r="AE69" s="2"/>
      <c r="AF69" s="2"/>
    </row>
    <row r="70" spans="1:32" s="72" customFormat="1" ht="30" customHeight="1" x14ac:dyDescent="0.2">
      <c r="A70" s="68"/>
      <c r="B70" s="53" t="s">
        <v>63</v>
      </c>
      <c r="C70" s="3"/>
      <c r="D70" s="4">
        <f>SUM(D8,D10,D12,D14,D16,D18,D20,D22,D24,D26,D28,D30,D32,D34,D36,D38,D40,D42,D44,D46,D48,D50,D52,D54,D56,D58,D60,D62,D64,D66,D68)</f>
        <v>3</v>
      </c>
      <c r="E70" s="4">
        <f t="shared" ref="E70:O70" si="1">SUM(E8,E10,E12,E14,E16,E18,E20,E22,E24,E26,E28,E30,E32,E34,E36,E38,E40,E42,E44,E46,E48,E50,E52,E54,E56,E58,E60,E62,E64,E66,E68)</f>
        <v>5</v>
      </c>
      <c r="F70" s="4">
        <f t="shared" si="1"/>
        <v>6</v>
      </c>
      <c r="G70" s="4">
        <f t="shared" si="1"/>
        <v>6</v>
      </c>
      <c r="H70" s="4">
        <f t="shared" si="1"/>
        <v>8</v>
      </c>
      <c r="I70" s="4">
        <f t="shared" si="1"/>
        <v>6</v>
      </c>
      <c r="J70" s="4">
        <f t="shared" si="1"/>
        <v>7</v>
      </c>
      <c r="K70" s="4">
        <f t="shared" si="1"/>
        <v>7</v>
      </c>
      <c r="L70" s="4">
        <f t="shared" si="1"/>
        <v>5</v>
      </c>
      <c r="M70" s="4">
        <f t="shared" si="1"/>
        <v>12</v>
      </c>
      <c r="N70" s="4">
        <f t="shared" si="1"/>
        <v>14</v>
      </c>
      <c r="O70" s="4">
        <f t="shared" si="1"/>
        <v>10</v>
      </c>
      <c r="P70" s="15"/>
      <c r="Q70" s="6"/>
      <c r="R70" s="6"/>
      <c r="S70" s="6"/>
      <c r="T70" s="54"/>
      <c r="U70" s="2"/>
      <c r="V70" s="2"/>
      <c r="W70" s="2"/>
      <c r="X70" s="2"/>
      <c r="Y70" s="2"/>
      <c r="Z70" s="2"/>
      <c r="AA70" s="2"/>
      <c r="AB70" s="2"/>
      <c r="AC70" s="2"/>
      <c r="AD70" s="2"/>
      <c r="AE70" s="2"/>
      <c r="AF70" s="2"/>
    </row>
    <row r="71" spans="1:32" ht="27.75" customHeight="1" x14ac:dyDescent="0.2">
      <c r="B71" s="48" t="s">
        <v>64</v>
      </c>
      <c r="C71" s="31"/>
      <c r="D71" s="31"/>
      <c r="E71" s="31"/>
      <c r="F71" s="31"/>
      <c r="G71" s="31"/>
      <c r="H71" s="31"/>
      <c r="I71" s="31"/>
      <c r="J71" s="31"/>
      <c r="K71" s="31"/>
      <c r="L71" s="31"/>
      <c r="M71" s="31"/>
      <c r="N71" s="31"/>
      <c r="O71" s="31"/>
      <c r="P71" s="32"/>
      <c r="Q71" s="33"/>
      <c r="R71" s="34"/>
      <c r="S71" s="34"/>
      <c r="T71" s="55"/>
      <c r="U71" s="1"/>
      <c r="V71" s="1"/>
      <c r="W71" s="1"/>
      <c r="X71" s="1"/>
      <c r="Y71" s="1"/>
      <c r="Z71" s="1"/>
      <c r="AA71" s="1"/>
      <c r="AB71" s="1"/>
      <c r="AC71" s="1"/>
      <c r="AD71" s="1"/>
      <c r="AE71" s="1"/>
      <c r="AF71" s="1"/>
    </row>
    <row r="72" spans="1:32" ht="30" customHeight="1" x14ac:dyDescent="0.2">
      <c r="A72" s="68" t="s">
        <v>421</v>
      </c>
      <c r="B72" s="265" t="s">
        <v>65</v>
      </c>
      <c r="C72" s="234" t="s">
        <v>66</v>
      </c>
      <c r="D72" s="65">
        <v>1</v>
      </c>
      <c r="E72" s="28"/>
      <c r="F72" s="28"/>
      <c r="G72" s="28"/>
      <c r="H72" s="65">
        <v>1</v>
      </c>
      <c r="I72" s="28"/>
      <c r="J72" s="28"/>
      <c r="K72" s="28"/>
      <c r="L72" s="65">
        <v>1</v>
      </c>
      <c r="M72" s="28"/>
      <c r="N72" s="28"/>
      <c r="O72" s="65">
        <v>1</v>
      </c>
      <c r="P72" s="274" t="s">
        <v>30</v>
      </c>
      <c r="Q72" s="405" t="s">
        <v>422</v>
      </c>
      <c r="R72" s="401" t="s">
        <v>423</v>
      </c>
      <c r="S72" s="236" t="s">
        <v>424</v>
      </c>
      <c r="T72" s="273" t="s">
        <v>425</v>
      </c>
    </row>
    <row r="73" spans="1:32" ht="30" customHeight="1" x14ac:dyDescent="0.2">
      <c r="B73" s="266"/>
      <c r="C73" s="258"/>
      <c r="D73" s="216">
        <v>1</v>
      </c>
      <c r="E73" s="28"/>
      <c r="F73" s="28"/>
      <c r="G73" s="28"/>
      <c r="H73" s="216">
        <v>1</v>
      </c>
      <c r="I73" s="28"/>
      <c r="J73" s="28"/>
      <c r="K73" s="28"/>
      <c r="L73" s="216">
        <v>1</v>
      </c>
      <c r="M73" s="28"/>
      <c r="N73" s="28"/>
      <c r="O73" s="220">
        <v>1</v>
      </c>
      <c r="P73" s="274"/>
      <c r="Q73" s="290"/>
      <c r="R73" s="236"/>
      <c r="S73" s="236"/>
      <c r="T73" s="273"/>
    </row>
    <row r="74" spans="1:32" ht="30" customHeight="1" x14ac:dyDescent="0.2">
      <c r="A74" s="68" t="s">
        <v>426</v>
      </c>
      <c r="B74" s="265" t="s">
        <v>67</v>
      </c>
      <c r="C74" s="258"/>
      <c r="D74" s="28"/>
      <c r="E74" s="28"/>
      <c r="F74" s="28"/>
      <c r="G74" s="65">
        <v>1</v>
      </c>
      <c r="H74" s="28"/>
      <c r="I74" s="28"/>
      <c r="J74" s="28"/>
      <c r="K74" s="28"/>
      <c r="L74" s="28"/>
      <c r="M74" s="28"/>
      <c r="N74" s="28"/>
      <c r="O74" s="28"/>
      <c r="P74" s="269">
        <v>162</v>
      </c>
      <c r="Q74" s="315"/>
      <c r="R74" s="228" t="s">
        <v>427</v>
      </c>
      <c r="S74" s="17"/>
      <c r="T74" s="52"/>
    </row>
    <row r="75" spans="1:32" ht="30" customHeight="1" x14ac:dyDescent="0.2">
      <c r="B75" s="266"/>
      <c r="C75" s="258"/>
      <c r="D75" s="28"/>
      <c r="E75" s="28"/>
      <c r="F75" s="28"/>
      <c r="G75" s="216">
        <v>1</v>
      </c>
      <c r="H75" s="28"/>
      <c r="I75" s="28"/>
      <c r="J75" s="28"/>
      <c r="K75" s="28"/>
      <c r="L75" s="28"/>
      <c r="M75" s="28"/>
      <c r="N75" s="28"/>
      <c r="O75" s="28"/>
      <c r="P75" s="270"/>
      <c r="Q75" s="316"/>
      <c r="R75" s="17"/>
      <c r="S75" s="17"/>
      <c r="T75" s="52"/>
    </row>
    <row r="76" spans="1:32" ht="30" customHeight="1" x14ac:dyDescent="0.2">
      <c r="A76" s="68" t="s">
        <v>428</v>
      </c>
      <c r="B76" s="265" t="s">
        <v>68</v>
      </c>
      <c r="C76" s="258"/>
      <c r="D76" s="65">
        <v>1</v>
      </c>
      <c r="E76" s="28"/>
      <c r="F76" s="65">
        <v>1</v>
      </c>
      <c r="G76" s="28"/>
      <c r="H76" s="65">
        <v>1</v>
      </c>
      <c r="I76" s="28"/>
      <c r="J76" s="65">
        <v>1</v>
      </c>
      <c r="K76" s="28"/>
      <c r="L76" s="229" t="s">
        <v>429</v>
      </c>
      <c r="M76" s="28"/>
      <c r="N76" s="65">
        <v>1</v>
      </c>
      <c r="O76" s="28"/>
      <c r="P76" s="274" t="s">
        <v>30</v>
      </c>
      <c r="Q76" s="315" t="s">
        <v>430</v>
      </c>
      <c r="R76" s="252"/>
      <c r="S76" s="402" t="s">
        <v>431</v>
      </c>
      <c r="T76" s="240" t="s">
        <v>432</v>
      </c>
    </row>
    <row r="77" spans="1:32" ht="88.5" customHeight="1" x14ac:dyDescent="0.2">
      <c r="B77" s="266"/>
      <c r="C77" s="258"/>
      <c r="D77" s="216">
        <v>1</v>
      </c>
      <c r="E77" s="28"/>
      <c r="F77" s="216">
        <v>1</v>
      </c>
      <c r="G77" s="28"/>
      <c r="H77" s="28"/>
      <c r="I77" s="28"/>
      <c r="J77" s="216">
        <v>1</v>
      </c>
      <c r="K77" s="28"/>
      <c r="L77" s="218">
        <v>0</v>
      </c>
      <c r="M77" s="216">
        <v>1</v>
      </c>
      <c r="N77" s="216">
        <v>1</v>
      </c>
      <c r="O77" s="28"/>
      <c r="P77" s="274"/>
      <c r="Q77" s="316"/>
      <c r="R77" s="253"/>
      <c r="S77" s="403"/>
      <c r="T77" s="404"/>
    </row>
    <row r="78" spans="1:32" ht="30" customHeight="1" x14ac:dyDescent="0.2">
      <c r="A78" s="68" t="s">
        <v>433</v>
      </c>
      <c r="B78" s="260" t="s">
        <v>69</v>
      </c>
      <c r="C78" s="258"/>
      <c r="D78" s="28"/>
      <c r="E78" s="28"/>
      <c r="F78" s="28"/>
      <c r="G78" s="28"/>
      <c r="H78" s="28"/>
      <c r="I78" s="28"/>
      <c r="J78" s="28"/>
      <c r="K78" s="28"/>
      <c r="L78" s="28"/>
      <c r="M78" s="65">
        <v>1</v>
      </c>
      <c r="N78" s="28"/>
      <c r="O78" s="28"/>
      <c r="P78" s="274" t="s">
        <v>30</v>
      </c>
      <c r="Q78" s="315"/>
      <c r="R78" s="17"/>
      <c r="S78" s="17"/>
      <c r="T78" s="400" t="s">
        <v>434</v>
      </c>
    </row>
    <row r="79" spans="1:32" ht="30" customHeight="1" x14ac:dyDescent="0.2">
      <c r="B79" s="261"/>
      <c r="C79" s="235"/>
      <c r="D79" s="28"/>
      <c r="E79" s="28"/>
      <c r="F79" s="28"/>
      <c r="G79" s="28"/>
      <c r="H79" s="28"/>
      <c r="I79" s="28"/>
      <c r="J79" s="28"/>
      <c r="K79" s="28"/>
      <c r="L79" s="28"/>
      <c r="M79" s="216">
        <v>1</v>
      </c>
      <c r="N79" s="28"/>
      <c r="O79" s="28"/>
      <c r="P79" s="274"/>
      <c r="Q79" s="316"/>
      <c r="R79" s="17"/>
      <c r="S79" s="17"/>
      <c r="T79" s="241"/>
    </row>
    <row r="80" spans="1:32" ht="30" customHeight="1" x14ac:dyDescent="0.2">
      <c r="A80" s="68" t="s">
        <v>435</v>
      </c>
      <c r="B80" s="267" t="s">
        <v>70</v>
      </c>
      <c r="C80" s="234" t="s">
        <v>71</v>
      </c>
      <c r="D80" s="28"/>
      <c r="E80" s="28"/>
      <c r="F80" s="28"/>
      <c r="G80" s="28"/>
      <c r="H80" s="28"/>
      <c r="I80" s="28"/>
      <c r="J80" s="65">
        <v>1</v>
      </c>
      <c r="K80" s="28"/>
      <c r="L80" s="28"/>
      <c r="M80" s="28"/>
      <c r="N80" s="28"/>
      <c r="O80" s="28"/>
      <c r="P80" s="274" t="s">
        <v>30</v>
      </c>
      <c r="Q80" s="247"/>
      <c r="R80" s="236"/>
      <c r="S80" s="397" t="s">
        <v>436</v>
      </c>
      <c r="T80" s="237"/>
    </row>
    <row r="81" spans="1:32" ht="30" customHeight="1" x14ac:dyDescent="0.2">
      <c r="B81" s="268"/>
      <c r="C81" s="258"/>
      <c r="D81" s="28"/>
      <c r="E81" s="28"/>
      <c r="F81" s="28"/>
      <c r="G81" s="28"/>
      <c r="H81" s="28"/>
      <c r="I81" s="28"/>
      <c r="J81" s="216">
        <v>1</v>
      </c>
      <c r="K81" s="28"/>
      <c r="L81" s="28"/>
      <c r="M81" s="28"/>
      <c r="N81" s="28"/>
      <c r="O81" s="28"/>
      <c r="P81" s="274"/>
      <c r="Q81" s="247"/>
      <c r="R81" s="236"/>
      <c r="S81" s="236"/>
      <c r="T81" s="237"/>
    </row>
    <row r="82" spans="1:32" ht="30" customHeight="1" x14ac:dyDescent="0.2">
      <c r="A82" s="68" t="s">
        <v>437</v>
      </c>
      <c r="B82" s="265" t="s">
        <v>72</v>
      </c>
      <c r="C82" s="258"/>
      <c r="D82" s="28"/>
      <c r="E82" s="65">
        <v>1</v>
      </c>
      <c r="F82" s="28"/>
      <c r="G82" s="28"/>
      <c r="H82" s="28"/>
      <c r="I82" s="28"/>
      <c r="J82" s="28"/>
      <c r="K82" s="28"/>
      <c r="L82" s="65">
        <v>1</v>
      </c>
      <c r="M82" s="221"/>
      <c r="N82" s="28"/>
      <c r="O82" s="28"/>
      <c r="P82" s="274">
        <v>162</v>
      </c>
      <c r="Q82" s="398" t="s">
        <v>438</v>
      </c>
      <c r="R82" s="29"/>
      <c r="S82" s="242" t="s">
        <v>439</v>
      </c>
      <c r="T82" s="400" t="s">
        <v>440</v>
      </c>
    </row>
    <row r="83" spans="1:32" ht="30" customHeight="1" x14ac:dyDescent="0.2">
      <c r="B83" s="266"/>
      <c r="C83" s="258"/>
      <c r="D83" s="28"/>
      <c r="E83" s="216">
        <v>1</v>
      </c>
      <c r="F83" s="28"/>
      <c r="G83" s="28"/>
      <c r="H83" s="28"/>
      <c r="I83" s="28"/>
      <c r="J83" s="28"/>
      <c r="K83" s="28"/>
      <c r="L83" s="218">
        <v>0</v>
      </c>
      <c r="M83" s="216">
        <v>1</v>
      </c>
      <c r="N83" s="28"/>
      <c r="O83" s="28"/>
      <c r="P83" s="274"/>
      <c r="Q83" s="399"/>
      <c r="R83" s="29"/>
      <c r="S83" s="243"/>
      <c r="T83" s="241"/>
    </row>
    <row r="84" spans="1:32" ht="30" customHeight="1" x14ac:dyDescent="0.2">
      <c r="A84" s="68" t="s">
        <v>441</v>
      </c>
      <c r="B84" s="262" t="s">
        <v>73</v>
      </c>
      <c r="C84" s="258"/>
      <c r="D84" s="28"/>
      <c r="E84" s="28"/>
      <c r="F84" s="28"/>
      <c r="G84" s="67">
        <v>1</v>
      </c>
      <c r="H84" s="28"/>
      <c r="I84" s="28"/>
      <c r="J84" s="28"/>
      <c r="K84" s="28"/>
      <c r="L84" s="28"/>
      <c r="M84" s="28"/>
      <c r="N84" s="67">
        <v>1</v>
      </c>
      <c r="O84" s="28"/>
      <c r="P84" s="274">
        <v>30</v>
      </c>
      <c r="Q84" s="236"/>
      <c r="R84" s="401" t="s">
        <v>442</v>
      </c>
      <c r="S84" s="236"/>
      <c r="T84" s="394" t="s">
        <v>443</v>
      </c>
      <c r="U84" s="1"/>
      <c r="V84" s="1"/>
      <c r="W84" s="1"/>
      <c r="X84" s="1"/>
      <c r="Y84" s="1"/>
      <c r="Z84" s="1"/>
      <c r="AA84" s="1"/>
      <c r="AB84" s="1"/>
      <c r="AC84" s="1"/>
      <c r="AD84" s="1"/>
      <c r="AE84" s="1"/>
      <c r="AF84" s="1"/>
    </row>
    <row r="85" spans="1:32" ht="30" customHeight="1" x14ac:dyDescent="0.2">
      <c r="B85" s="262"/>
      <c r="C85" s="258"/>
      <c r="D85" s="28"/>
      <c r="E85" s="28"/>
      <c r="F85" s="28"/>
      <c r="G85" s="216">
        <v>1</v>
      </c>
      <c r="H85" s="28"/>
      <c r="I85" s="28"/>
      <c r="J85" s="28"/>
      <c r="K85" s="28"/>
      <c r="L85" s="28"/>
      <c r="M85" s="28"/>
      <c r="N85" s="216">
        <v>1</v>
      </c>
      <c r="O85" s="28"/>
      <c r="P85" s="274"/>
      <c r="Q85" s="236"/>
      <c r="R85" s="236"/>
      <c r="S85" s="236"/>
      <c r="T85" s="394"/>
      <c r="U85" s="1"/>
      <c r="V85" s="1"/>
      <c r="W85" s="1"/>
      <c r="X85" s="1"/>
      <c r="Y85" s="1"/>
      <c r="Z85" s="1"/>
      <c r="AA85" s="1"/>
      <c r="AB85" s="1"/>
      <c r="AC85" s="1"/>
      <c r="AD85" s="1"/>
      <c r="AE85" s="1"/>
      <c r="AF85" s="1"/>
    </row>
    <row r="86" spans="1:32" s="72" customFormat="1" ht="26.45" customHeight="1" x14ac:dyDescent="0.2">
      <c r="A86" s="68"/>
      <c r="B86" s="53" t="s">
        <v>62</v>
      </c>
      <c r="C86" s="3"/>
      <c r="D86" s="4">
        <f>SUM(D72,D74,D76,D78,D80,D82,D84)</f>
        <v>2</v>
      </c>
      <c r="E86" s="4">
        <f t="shared" ref="E86:O87" si="2">SUM(E72,E74,E76,E78,E80,E82,E84)</f>
        <v>1</v>
      </c>
      <c r="F86" s="4">
        <f t="shared" si="2"/>
        <v>1</v>
      </c>
      <c r="G86" s="4">
        <f t="shared" si="2"/>
        <v>2</v>
      </c>
      <c r="H86" s="4">
        <f t="shared" si="2"/>
        <v>2</v>
      </c>
      <c r="I86" s="4">
        <f t="shared" si="2"/>
        <v>0</v>
      </c>
      <c r="J86" s="4">
        <f t="shared" si="2"/>
        <v>2</v>
      </c>
      <c r="K86" s="4">
        <f t="shared" si="2"/>
        <v>0</v>
      </c>
      <c r="L86" s="4">
        <f t="shared" si="2"/>
        <v>2</v>
      </c>
      <c r="M86" s="4">
        <f t="shared" si="2"/>
        <v>1</v>
      </c>
      <c r="N86" s="4">
        <f t="shared" si="2"/>
        <v>2</v>
      </c>
      <c r="O86" s="4">
        <f t="shared" si="2"/>
        <v>1</v>
      </c>
      <c r="P86" s="20"/>
      <c r="Q86" s="6"/>
      <c r="R86" s="6"/>
      <c r="S86" s="6"/>
      <c r="T86" s="54"/>
      <c r="U86" s="2"/>
      <c r="V86" s="2"/>
      <c r="W86" s="2"/>
      <c r="X86" s="2"/>
      <c r="Y86" s="2"/>
      <c r="Z86" s="2"/>
      <c r="AA86" s="2"/>
      <c r="AB86" s="2"/>
      <c r="AC86" s="2"/>
      <c r="AD86" s="2"/>
      <c r="AE86" s="2"/>
      <c r="AF86" s="2"/>
    </row>
    <row r="87" spans="1:32" s="72" customFormat="1" ht="30" customHeight="1" x14ac:dyDescent="0.2">
      <c r="A87" s="68"/>
      <c r="B87" s="53" t="s">
        <v>63</v>
      </c>
      <c r="C87" s="3"/>
      <c r="D87" s="4">
        <f>SUM(D73,D75,D77,D79,D81,D83,D85)</f>
        <v>2</v>
      </c>
      <c r="E87" s="4">
        <f t="shared" si="2"/>
        <v>1</v>
      </c>
      <c r="F87" s="4">
        <f t="shared" si="2"/>
        <v>1</v>
      </c>
      <c r="G87" s="4">
        <f t="shared" si="2"/>
        <v>2</v>
      </c>
      <c r="H87" s="4">
        <f t="shared" si="2"/>
        <v>1</v>
      </c>
      <c r="I87" s="4">
        <f t="shared" si="2"/>
        <v>0</v>
      </c>
      <c r="J87" s="4">
        <f t="shared" si="2"/>
        <v>2</v>
      </c>
      <c r="K87" s="4">
        <f t="shared" si="2"/>
        <v>0</v>
      </c>
      <c r="L87" s="4">
        <f t="shared" si="2"/>
        <v>1</v>
      </c>
      <c r="M87" s="4">
        <f t="shared" si="2"/>
        <v>3</v>
      </c>
      <c r="N87" s="4">
        <f t="shared" si="2"/>
        <v>2</v>
      </c>
      <c r="O87" s="4">
        <f t="shared" si="2"/>
        <v>1</v>
      </c>
      <c r="P87" s="15"/>
      <c r="Q87" s="6"/>
      <c r="R87" s="6"/>
      <c r="S87" s="6"/>
      <c r="T87" s="54"/>
      <c r="U87" s="2"/>
      <c r="V87" s="2"/>
      <c r="W87" s="2"/>
      <c r="X87" s="2"/>
      <c r="Y87" s="2"/>
      <c r="Z87" s="2"/>
      <c r="AA87" s="2"/>
      <c r="AB87" s="2"/>
      <c r="AC87" s="2"/>
      <c r="AD87" s="2"/>
      <c r="AE87" s="2"/>
      <c r="AF87" s="2"/>
    </row>
    <row r="88" spans="1:32" ht="27.75" customHeight="1" x14ac:dyDescent="0.2">
      <c r="B88" s="325" t="s">
        <v>74</v>
      </c>
      <c r="C88" s="326"/>
      <c r="D88" s="326"/>
      <c r="E88" s="326"/>
      <c r="F88" s="326"/>
      <c r="G88" s="326"/>
      <c r="H88" s="326"/>
      <c r="I88" s="326"/>
      <c r="J88" s="326"/>
      <c r="K88" s="326"/>
      <c r="L88" s="326"/>
      <c r="M88" s="326"/>
      <c r="N88" s="326"/>
      <c r="O88" s="326"/>
      <c r="P88" s="326"/>
      <c r="Q88" s="326"/>
      <c r="R88" s="326"/>
      <c r="S88" s="326"/>
      <c r="T88" s="327"/>
      <c r="U88" s="1"/>
      <c r="V88" s="1"/>
      <c r="W88" s="1"/>
      <c r="X88" s="1"/>
      <c r="Y88" s="1"/>
      <c r="Z88" s="1"/>
      <c r="AA88" s="1"/>
      <c r="AB88" s="1"/>
      <c r="AC88" s="1"/>
      <c r="AD88" s="1"/>
      <c r="AE88" s="1"/>
      <c r="AF88" s="1"/>
    </row>
    <row r="89" spans="1:32" ht="65.25" customHeight="1" x14ac:dyDescent="0.2">
      <c r="A89" s="68" t="s">
        <v>444</v>
      </c>
      <c r="B89" s="260" t="s">
        <v>75</v>
      </c>
      <c r="C89" s="257"/>
      <c r="D89" s="28"/>
      <c r="E89" s="28"/>
      <c r="F89" s="65">
        <v>1</v>
      </c>
      <c r="G89" s="28"/>
      <c r="H89" s="28"/>
      <c r="I89" s="28"/>
      <c r="J89" s="28"/>
      <c r="K89" s="28"/>
      <c r="L89" s="65">
        <v>1</v>
      </c>
      <c r="M89" s="28"/>
      <c r="N89" s="28"/>
      <c r="O89" s="28"/>
      <c r="P89" s="274" t="s">
        <v>30</v>
      </c>
      <c r="Q89" s="230" t="s">
        <v>445</v>
      </c>
      <c r="R89" s="18"/>
      <c r="S89" s="17"/>
      <c r="T89" s="50"/>
    </row>
    <row r="90" spans="1:32" ht="30" customHeight="1" x14ac:dyDescent="0.2">
      <c r="B90" s="261"/>
      <c r="C90" s="259"/>
      <c r="D90" s="28"/>
      <c r="E90" s="28"/>
      <c r="F90" s="216">
        <v>1</v>
      </c>
      <c r="G90" s="28"/>
      <c r="H90" s="28"/>
      <c r="I90" s="28"/>
      <c r="J90" s="28"/>
      <c r="K90" s="28"/>
      <c r="L90" s="216">
        <v>1</v>
      </c>
      <c r="M90" s="28"/>
      <c r="N90" s="28"/>
      <c r="O90" s="28"/>
      <c r="P90" s="274"/>
      <c r="Q90" s="18"/>
      <c r="R90" s="18"/>
      <c r="S90" s="17"/>
      <c r="T90" s="50"/>
    </row>
    <row r="91" spans="1:32" s="72" customFormat="1" ht="26.45" customHeight="1" x14ac:dyDescent="0.2">
      <c r="A91" s="68"/>
      <c r="B91" s="53" t="s">
        <v>62</v>
      </c>
      <c r="C91" s="3"/>
      <c r="D91" s="4">
        <f>SUM(D89)</f>
        <v>0</v>
      </c>
      <c r="E91" s="4">
        <f t="shared" ref="E91:O92" si="3">SUM(E89)</f>
        <v>0</v>
      </c>
      <c r="F91" s="4">
        <f t="shared" si="3"/>
        <v>1</v>
      </c>
      <c r="G91" s="4">
        <f t="shared" si="3"/>
        <v>0</v>
      </c>
      <c r="H91" s="4">
        <f t="shared" si="3"/>
        <v>0</v>
      </c>
      <c r="I91" s="4">
        <f t="shared" si="3"/>
        <v>0</v>
      </c>
      <c r="J91" s="4">
        <f t="shared" si="3"/>
        <v>0</v>
      </c>
      <c r="K91" s="4">
        <f t="shared" si="3"/>
        <v>0</v>
      </c>
      <c r="L91" s="4">
        <f t="shared" si="3"/>
        <v>1</v>
      </c>
      <c r="M91" s="4">
        <f t="shared" si="3"/>
        <v>0</v>
      </c>
      <c r="N91" s="4">
        <f t="shared" si="3"/>
        <v>0</v>
      </c>
      <c r="O91" s="4">
        <f t="shared" si="3"/>
        <v>0</v>
      </c>
      <c r="P91" s="20"/>
      <c r="Q91" s="6"/>
      <c r="R91" s="6"/>
      <c r="S91" s="6"/>
      <c r="T91" s="54"/>
      <c r="U91" s="2"/>
      <c r="V91" s="2"/>
      <c r="W91" s="2"/>
      <c r="X91" s="2"/>
      <c r="Y91" s="2"/>
      <c r="Z91" s="2"/>
      <c r="AA91" s="2"/>
      <c r="AB91" s="2"/>
      <c r="AC91" s="2"/>
      <c r="AD91" s="2"/>
      <c r="AE91" s="2"/>
      <c r="AF91" s="2"/>
    </row>
    <row r="92" spans="1:32" s="72" customFormat="1" ht="30" customHeight="1" x14ac:dyDescent="0.2">
      <c r="A92" s="68"/>
      <c r="B92" s="53" t="s">
        <v>63</v>
      </c>
      <c r="C92" s="3"/>
      <c r="D92" s="4">
        <f>SUM(D90)</f>
        <v>0</v>
      </c>
      <c r="E92" s="4">
        <f t="shared" si="3"/>
        <v>0</v>
      </c>
      <c r="F92" s="4">
        <f t="shared" si="3"/>
        <v>1</v>
      </c>
      <c r="G92" s="4">
        <f t="shared" si="3"/>
        <v>0</v>
      </c>
      <c r="H92" s="4">
        <f t="shared" si="3"/>
        <v>0</v>
      </c>
      <c r="I92" s="4">
        <f t="shared" si="3"/>
        <v>0</v>
      </c>
      <c r="J92" s="4">
        <f t="shared" si="3"/>
        <v>0</v>
      </c>
      <c r="K92" s="4">
        <f t="shared" si="3"/>
        <v>0</v>
      </c>
      <c r="L92" s="4">
        <f t="shared" si="3"/>
        <v>1</v>
      </c>
      <c r="M92" s="4">
        <f t="shared" si="3"/>
        <v>0</v>
      </c>
      <c r="N92" s="4">
        <f t="shared" si="3"/>
        <v>0</v>
      </c>
      <c r="O92" s="4">
        <f t="shared" si="3"/>
        <v>0</v>
      </c>
      <c r="P92" s="15"/>
      <c r="Q92" s="6"/>
      <c r="R92" s="6"/>
      <c r="S92" s="6"/>
      <c r="T92" s="54"/>
      <c r="U92" s="2"/>
      <c r="V92" s="2"/>
      <c r="W92" s="2"/>
      <c r="X92" s="2"/>
      <c r="Y92" s="2"/>
      <c r="Z92" s="2"/>
      <c r="AA92" s="2"/>
      <c r="AB92" s="2"/>
      <c r="AC92" s="2"/>
      <c r="AD92" s="2"/>
      <c r="AE92" s="2"/>
      <c r="AF92" s="2"/>
    </row>
    <row r="93" spans="1:32" ht="27.75" customHeight="1" x14ac:dyDescent="0.2">
      <c r="B93" s="325" t="s">
        <v>76</v>
      </c>
      <c r="C93" s="326"/>
      <c r="D93" s="326"/>
      <c r="E93" s="326"/>
      <c r="F93" s="326"/>
      <c r="G93" s="326"/>
      <c r="H93" s="326"/>
      <c r="I93" s="326"/>
      <c r="J93" s="326"/>
      <c r="K93" s="326"/>
      <c r="L93" s="326"/>
      <c r="M93" s="326"/>
      <c r="N93" s="326"/>
      <c r="O93" s="326"/>
      <c r="P93" s="326"/>
      <c r="Q93" s="326"/>
      <c r="R93" s="326"/>
      <c r="S93" s="326"/>
      <c r="T93" s="327"/>
      <c r="U93" s="1"/>
      <c r="V93" s="1"/>
      <c r="W93" s="1"/>
      <c r="X93" s="1"/>
      <c r="Y93" s="1"/>
      <c r="Z93" s="1"/>
      <c r="AA93" s="1"/>
      <c r="AB93" s="1"/>
      <c r="AC93" s="1"/>
      <c r="AD93" s="1"/>
      <c r="AE93" s="1"/>
      <c r="AF93" s="1"/>
    </row>
    <row r="94" spans="1:32" ht="30" customHeight="1" x14ac:dyDescent="0.2">
      <c r="A94" s="68" t="s">
        <v>446</v>
      </c>
      <c r="B94" s="294" t="s">
        <v>77</v>
      </c>
      <c r="C94" s="256" t="s">
        <v>78</v>
      </c>
      <c r="D94" s="28"/>
      <c r="E94" s="28"/>
      <c r="F94" s="28"/>
      <c r="G94" s="28"/>
      <c r="H94" s="65">
        <v>1</v>
      </c>
      <c r="I94" s="28"/>
      <c r="J94" s="225" t="s">
        <v>447</v>
      </c>
      <c r="K94" s="28"/>
      <c r="L94" s="28"/>
      <c r="M94" s="28"/>
      <c r="N94" s="28"/>
      <c r="O94" s="28"/>
      <c r="P94" s="274" t="s">
        <v>30</v>
      </c>
      <c r="Q94" s="247"/>
      <c r="R94" s="247"/>
      <c r="S94" s="395" t="s">
        <v>448</v>
      </c>
      <c r="T94" s="237"/>
    </row>
    <row r="95" spans="1:32" ht="83.1" customHeight="1" x14ac:dyDescent="0.2">
      <c r="B95" s="294"/>
      <c r="C95" s="257"/>
      <c r="D95" s="28"/>
      <c r="E95" s="28"/>
      <c r="F95" s="28"/>
      <c r="G95" s="28"/>
      <c r="H95" s="28"/>
      <c r="I95" s="28"/>
      <c r="J95" s="216">
        <v>1</v>
      </c>
      <c r="K95" s="28"/>
      <c r="L95" s="28"/>
      <c r="M95" s="28"/>
      <c r="N95" s="28"/>
      <c r="O95" s="28"/>
      <c r="P95" s="274"/>
      <c r="Q95" s="247"/>
      <c r="R95" s="247"/>
      <c r="S95" s="236"/>
      <c r="T95" s="237"/>
    </row>
    <row r="96" spans="1:32" ht="66.599999999999994" customHeight="1" x14ac:dyDescent="0.2">
      <c r="A96" s="68" t="s">
        <v>449</v>
      </c>
      <c r="B96" s="260" t="s">
        <v>79</v>
      </c>
      <c r="C96" s="257" t="s">
        <v>80</v>
      </c>
      <c r="D96" s="28"/>
      <c r="E96" s="28"/>
      <c r="F96" s="28"/>
      <c r="G96" s="28"/>
      <c r="H96" s="28"/>
      <c r="I96" s="28"/>
      <c r="J96" s="28"/>
      <c r="K96" s="28"/>
      <c r="L96" s="28"/>
      <c r="M96" s="28"/>
      <c r="N96" s="28"/>
      <c r="O96" s="65">
        <v>1</v>
      </c>
      <c r="P96" s="25">
        <v>162</v>
      </c>
      <c r="Q96" s="18"/>
      <c r="R96" s="18"/>
      <c r="S96" s="17"/>
      <c r="T96" s="396" t="s">
        <v>450</v>
      </c>
    </row>
    <row r="97" spans="1:32" ht="30" customHeight="1" x14ac:dyDescent="0.2">
      <c r="B97" s="261"/>
      <c r="C97" s="257"/>
      <c r="D97" s="28"/>
      <c r="E97" s="28"/>
      <c r="F97" s="28"/>
      <c r="G97" s="28"/>
      <c r="H97" s="28"/>
      <c r="I97" s="28"/>
      <c r="J97" s="28"/>
      <c r="K97" s="28"/>
      <c r="L97" s="28"/>
      <c r="M97" s="28"/>
      <c r="N97" s="28"/>
      <c r="O97" s="216">
        <v>1</v>
      </c>
      <c r="P97" s="25"/>
      <c r="Q97" s="18"/>
      <c r="R97" s="18"/>
      <c r="S97" s="17"/>
      <c r="T97" s="385"/>
    </row>
    <row r="98" spans="1:32" s="72" customFormat="1" ht="26.45" customHeight="1" x14ac:dyDescent="0.2">
      <c r="A98" s="68"/>
      <c r="B98" s="53" t="s">
        <v>62</v>
      </c>
      <c r="C98" s="3"/>
      <c r="D98" s="4">
        <f>SUM(D94,D96)</f>
        <v>0</v>
      </c>
      <c r="E98" s="4">
        <f t="shared" ref="E98:O99" si="4">SUM(E94,E96)</f>
        <v>0</v>
      </c>
      <c r="F98" s="4">
        <f t="shared" si="4"/>
        <v>0</v>
      </c>
      <c r="G98" s="4">
        <f t="shared" si="4"/>
        <v>0</v>
      </c>
      <c r="H98" s="4">
        <f t="shared" si="4"/>
        <v>1</v>
      </c>
      <c r="I98" s="4">
        <f t="shared" si="4"/>
        <v>0</v>
      </c>
      <c r="J98" s="4">
        <f t="shared" si="4"/>
        <v>0</v>
      </c>
      <c r="K98" s="4">
        <f t="shared" si="4"/>
        <v>0</v>
      </c>
      <c r="L98" s="4">
        <f t="shared" si="4"/>
        <v>0</v>
      </c>
      <c r="M98" s="4">
        <f t="shared" si="4"/>
        <v>0</v>
      </c>
      <c r="N98" s="4">
        <f t="shared" si="4"/>
        <v>0</v>
      </c>
      <c r="O98" s="4">
        <f t="shared" si="4"/>
        <v>1</v>
      </c>
      <c r="P98" s="20"/>
      <c r="Q98" s="6"/>
      <c r="R98" s="6"/>
      <c r="S98" s="6"/>
      <c r="T98" s="54"/>
      <c r="U98" s="2"/>
      <c r="V98" s="2"/>
      <c r="W98" s="2"/>
      <c r="X98" s="2"/>
      <c r="Y98" s="2"/>
      <c r="Z98" s="2"/>
      <c r="AA98" s="2"/>
      <c r="AB98" s="2"/>
      <c r="AC98" s="2"/>
      <c r="AD98" s="2"/>
      <c r="AE98" s="2"/>
      <c r="AF98" s="2"/>
    </row>
    <row r="99" spans="1:32" s="72" customFormat="1" ht="30" customHeight="1" x14ac:dyDescent="0.2">
      <c r="A99" s="68"/>
      <c r="B99" s="53" t="s">
        <v>63</v>
      </c>
      <c r="C99" s="3"/>
      <c r="D99" s="4">
        <f>SUM(D95,D97)</f>
        <v>0</v>
      </c>
      <c r="E99" s="4">
        <f t="shared" si="4"/>
        <v>0</v>
      </c>
      <c r="F99" s="4">
        <f t="shared" si="4"/>
        <v>0</v>
      </c>
      <c r="G99" s="4">
        <f t="shared" si="4"/>
        <v>0</v>
      </c>
      <c r="H99" s="4">
        <f t="shared" si="4"/>
        <v>0</v>
      </c>
      <c r="I99" s="4">
        <f t="shared" si="4"/>
        <v>0</v>
      </c>
      <c r="J99" s="4">
        <f t="shared" si="4"/>
        <v>1</v>
      </c>
      <c r="K99" s="4">
        <f t="shared" si="4"/>
        <v>0</v>
      </c>
      <c r="L99" s="4">
        <f t="shared" si="4"/>
        <v>0</v>
      </c>
      <c r="M99" s="4">
        <f t="shared" si="4"/>
        <v>0</v>
      </c>
      <c r="N99" s="4">
        <f t="shared" si="4"/>
        <v>0</v>
      </c>
      <c r="O99" s="4">
        <f t="shared" si="4"/>
        <v>1</v>
      </c>
      <c r="P99" s="15"/>
      <c r="Q99" s="6"/>
      <c r="R99" s="6"/>
      <c r="S99" s="6"/>
      <c r="T99" s="54"/>
      <c r="U99" s="2"/>
      <c r="V99" s="2"/>
      <c r="W99" s="2"/>
      <c r="X99" s="2"/>
      <c r="Y99" s="2"/>
      <c r="Z99" s="2"/>
      <c r="AA99" s="2"/>
      <c r="AB99" s="2"/>
      <c r="AC99" s="2"/>
      <c r="AD99" s="2"/>
      <c r="AE99" s="2"/>
      <c r="AF99" s="2"/>
    </row>
    <row r="100" spans="1:32" ht="27.75" customHeight="1" x14ac:dyDescent="0.2">
      <c r="B100" s="325" t="s">
        <v>81</v>
      </c>
      <c r="C100" s="326"/>
      <c r="D100" s="326"/>
      <c r="E100" s="326"/>
      <c r="F100" s="326"/>
      <c r="G100" s="326"/>
      <c r="H100" s="326"/>
      <c r="I100" s="326"/>
      <c r="J100" s="326"/>
      <c r="K100" s="326"/>
      <c r="L100" s="326"/>
      <c r="M100" s="326"/>
      <c r="N100" s="326"/>
      <c r="O100" s="326"/>
      <c r="P100" s="326"/>
      <c r="Q100" s="326"/>
      <c r="R100" s="326"/>
      <c r="S100" s="326"/>
      <c r="T100" s="327"/>
      <c r="U100" s="1"/>
      <c r="V100" s="1"/>
      <c r="W100" s="1"/>
      <c r="X100" s="1"/>
      <c r="Y100" s="1"/>
      <c r="Z100" s="1"/>
      <c r="AA100" s="1"/>
      <c r="AB100" s="1"/>
      <c r="AC100" s="1"/>
      <c r="AD100" s="1"/>
      <c r="AE100" s="1"/>
      <c r="AF100" s="1"/>
    </row>
    <row r="101" spans="1:32" ht="57" customHeight="1" x14ac:dyDescent="0.2">
      <c r="A101" s="68" t="s">
        <v>451</v>
      </c>
      <c r="B101" s="260" t="s">
        <v>82</v>
      </c>
      <c r="C101" s="320" t="s">
        <v>83</v>
      </c>
      <c r="D101" s="28"/>
      <c r="E101" s="28"/>
      <c r="F101" s="65">
        <v>1</v>
      </c>
      <c r="G101" s="28"/>
      <c r="H101" s="28"/>
      <c r="I101" s="28"/>
      <c r="J101" s="28"/>
      <c r="K101" s="28"/>
      <c r="L101" s="28"/>
      <c r="M101" s="28"/>
      <c r="N101" s="28"/>
      <c r="O101" s="28"/>
      <c r="P101" s="274" t="s">
        <v>30</v>
      </c>
      <c r="Q101" s="230" t="s">
        <v>452</v>
      </c>
      <c r="R101" s="18"/>
      <c r="S101" s="17"/>
      <c r="T101" s="50"/>
    </row>
    <row r="102" spans="1:32" ht="30" customHeight="1" x14ac:dyDescent="0.2">
      <c r="B102" s="292"/>
      <c r="C102" s="321"/>
      <c r="D102" s="28"/>
      <c r="E102" s="28"/>
      <c r="F102" s="216">
        <v>1</v>
      </c>
      <c r="G102" s="28"/>
      <c r="H102" s="28"/>
      <c r="I102" s="28"/>
      <c r="J102" s="28"/>
      <c r="K102" s="28"/>
      <c r="L102" s="28"/>
      <c r="M102" s="28"/>
      <c r="N102" s="28"/>
      <c r="O102" s="28"/>
      <c r="P102" s="274"/>
      <c r="Q102" s="18"/>
      <c r="R102" s="18"/>
      <c r="S102" s="17"/>
      <c r="T102" s="50"/>
    </row>
    <row r="103" spans="1:32" ht="30" customHeight="1" x14ac:dyDescent="0.2">
      <c r="A103" s="68" t="s">
        <v>453</v>
      </c>
      <c r="B103" s="260" t="s">
        <v>84</v>
      </c>
      <c r="C103" s="321"/>
      <c r="D103" s="28"/>
      <c r="E103" s="28"/>
      <c r="F103" s="28"/>
      <c r="G103" s="28"/>
      <c r="H103" s="67">
        <v>1</v>
      </c>
      <c r="I103" s="28"/>
      <c r="J103" s="28"/>
      <c r="K103" s="67">
        <v>1</v>
      </c>
      <c r="L103" s="28"/>
      <c r="M103" s="28"/>
      <c r="N103" s="28"/>
      <c r="O103" s="28"/>
      <c r="P103" s="297">
        <v>40</v>
      </c>
      <c r="Q103" s="17"/>
      <c r="R103" s="17"/>
      <c r="S103" s="17"/>
      <c r="T103" s="50"/>
      <c r="U103" s="1"/>
      <c r="V103" s="1"/>
      <c r="W103" s="1"/>
      <c r="X103" s="1"/>
      <c r="Y103" s="1"/>
      <c r="Z103" s="1"/>
      <c r="AA103" s="1"/>
      <c r="AB103" s="1"/>
      <c r="AC103" s="1"/>
      <c r="AD103" s="1"/>
      <c r="AE103" s="1"/>
      <c r="AF103" s="1"/>
    </row>
    <row r="104" spans="1:32" ht="30" customHeight="1" x14ac:dyDescent="0.2">
      <c r="B104" s="261"/>
      <c r="C104" s="322"/>
      <c r="D104" s="28"/>
      <c r="E104" s="28"/>
      <c r="F104" s="28"/>
      <c r="G104" s="28"/>
      <c r="H104" s="216">
        <v>1</v>
      </c>
      <c r="I104" s="28"/>
      <c r="J104" s="28"/>
      <c r="K104" s="216">
        <v>1</v>
      </c>
      <c r="L104" s="28"/>
      <c r="M104" s="28"/>
      <c r="N104" s="28"/>
      <c r="O104" s="28"/>
      <c r="P104" s="298"/>
      <c r="Q104" s="17"/>
      <c r="R104" s="219" t="s">
        <v>454</v>
      </c>
      <c r="S104" s="17" t="s">
        <v>455</v>
      </c>
      <c r="T104" s="50"/>
      <c r="U104" s="1"/>
      <c r="V104" s="1"/>
      <c r="W104" s="1"/>
      <c r="X104" s="1"/>
      <c r="Y104" s="1"/>
      <c r="Z104" s="1"/>
      <c r="AA104" s="1"/>
      <c r="AB104" s="1"/>
      <c r="AC104" s="1"/>
      <c r="AD104" s="1"/>
      <c r="AE104" s="1"/>
      <c r="AF104" s="1"/>
    </row>
    <row r="105" spans="1:32" s="72" customFormat="1" ht="30" customHeight="1" x14ac:dyDescent="0.2">
      <c r="A105" s="68"/>
      <c r="B105" s="53" t="s">
        <v>62</v>
      </c>
      <c r="C105" s="3"/>
      <c r="D105" s="4">
        <f>SUM(D101,D103)</f>
        <v>0</v>
      </c>
      <c r="E105" s="4">
        <f t="shared" ref="E105:O106" si="5">SUM(E101,E103)</f>
        <v>0</v>
      </c>
      <c r="F105" s="4">
        <f t="shared" si="5"/>
        <v>1</v>
      </c>
      <c r="G105" s="4">
        <f t="shared" si="5"/>
        <v>0</v>
      </c>
      <c r="H105" s="4">
        <f t="shared" si="5"/>
        <v>1</v>
      </c>
      <c r="I105" s="4">
        <f t="shared" si="5"/>
        <v>0</v>
      </c>
      <c r="J105" s="4">
        <f t="shared" si="5"/>
        <v>0</v>
      </c>
      <c r="K105" s="4">
        <f t="shared" si="5"/>
        <v>1</v>
      </c>
      <c r="L105" s="4">
        <f t="shared" si="5"/>
        <v>0</v>
      </c>
      <c r="M105" s="4">
        <f t="shared" si="5"/>
        <v>0</v>
      </c>
      <c r="N105" s="4">
        <f t="shared" si="5"/>
        <v>0</v>
      </c>
      <c r="O105" s="4">
        <f t="shared" si="5"/>
        <v>0</v>
      </c>
      <c r="P105" s="15"/>
      <c r="Q105" s="6"/>
      <c r="R105" s="6"/>
      <c r="S105" s="6"/>
      <c r="T105" s="54"/>
      <c r="U105" s="2"/>
      <c r="V105" s="2"/>
      <c r="W105" s="2"/>
      <c r="X105" s="2"/>
      <c r="Y105" s="2"/>
      <c r="Z105" s="2"/>
      <c r="AA105" s="2"/>
      <c r="AB105" s="2"/>
      <c r="AC105" s="2"/>
      <c r="AD105" s="2"/>
      <c r="AE105" s="2"/>
      <c r="AF105" s="2"/>
    </row>
    <row r="106" spans="1:32" s="72" customFormat="1" ht="30" customHeight="1" x14ac:dyDescent="0.2">
      <c r="A106" s="68"/>
      <c r="B106" s="53" t="s">
        <v>63</v>
      </c>
      <c r="C106" s="3"/>
      <c r="D106" s="4">
        <f>SUM(D102,D104)</f>
        <v>0</v>
      </c>
      <c r="E106" s="4">
        <f t="shared" si="5"/>
        <v>0</v>
      </c>
      <c r="F106" s="4">
        <f t="shared" si="5"/>
        <v>1</v>
      </c>
      <c r="G106" s="4">
        <f t="shared" si="5"/>
        <v>0</v>
      </c>
      <c r="H106" s="4">
        <f t="shared" si="5"/>
        <v>1</v>
      </c>
      <c r="I106" s="4">
        <f t="shared" si="5"/>
        <v>0</v>
      </c>
      <c r="J106" s="4">
        <f t="shared" si="5"/>
        <v>0</v>
      </c>
      <c r="K106" s="4">
        <f t="shared" si="5"/>
        <v>1</v>
      </c>
      <c r="L106" s="4">
        <f t="shared" si="5"/>
        <v>0</v>
      </c>
      <c r="M106" s="4">
        <f t="shared" si="5"/>
        <v>0</v>
      </c>
      <c r="N106" s="4">
        <f t="shared" si="5"/>
        <v>0</v>
      </c>
      <c r="O106" s="4">
        <f t="shared" si="5"/>
        <v>0</v>
      </c>
      <c r="P106" s="15"/>
      <c r="Q106" s="6"/>
      <c r="R106" s="6"/>
      <c r="S106" s="6"/>
      <c r="T106" s="54"/>
      <c r="U106" s="2"/>
      <c r="V106" s="2"/>
      <c r="W106" s="2"/>
      <c r="X106" s="2"/>
      <c r="Y106" s="2"/>
      <c r="Z106" s="2"/>
      <c r="AA106" s="2"/>
      <c r="AB106" s="2"/>
      <c r="AC106" s="2"/>
      <c r="AD106" s="2"/>
      <c r="AE106" s="2"/>
      <c r="AF106" s="2"/>
    </row>
    <row r="107" spans="1:32" ht="27.75" customHeight="1" x14ac:dyDescent="0.2">
      <c r="B107" s="325" t="s">
        <v>85</v>
      </c>
      <c r="C107" s="326"/>
      <c r="D107" s="326"/>
      <c r="E107" s="326"/>
      <c r="F107" s="326"/>
      <c r="G107" s="326"/>
      <c r="H107" s="326"/>
      <c r="I107" s="326"/>
      <c r="J107" s="326"/>
      <c r="K107" s="326"/>
      <c r="L107" s="326"/>
      <c r="M107" s="326"/>
      <c r="N107" s="326"/>
      <c r="O107" s="326"/>
      <c r="P107" s="326"/>
      <c r="Q107" s="326"/>
      <c r="R107" s="326"/>
      <c r="S107" s="326"/>
      <c r="T107" s="327"/>
      <c r="U107" s="1"/>
      <c r="V107" s="1"/>
      <c r="W107" s="1"/>
      <c r="X107" s="1"/>
      <c r="Y107" s="1"/>
      <c r="Z107" s="1"/>
      <c r="AA107" s="1"/>
      <c r="AB107" s="1"/>
      <c r="AC107" s="1"/>
      <c r="AD107" s="1"/>
      <c r="AE107" s="1"/>
      <c r="AF107" s="1"/>
    </row>
    <row r="108" spans="1:32" ht="40.15" customHeight="1" x14ac:dyDescent="0.2">
      <c r="A108" s="68" t="s">
        <v>456</v>
      </c>
      <c r="B108" s="265" t="s">
        <v>86</v>
      </c>
      <c r="C108" s="21"/>
      <c r="D108" s="64"/>
      <c r="E108" s="64"/>
      <c r="F108" s="64"/>
      <c r="G108" s="64"/>
      <c r="H108" s="64"/>
      <c r="I108" s="65">
        <v>1</v>
      </c>
      <c r="J108" s="64"/>
      <c r="K108" s="64"/>
      <c r="L108" s="64"/>
      <c r="M108" s="225" t="s">
        <v>457</v>
      </c>
      <c r="N108" s="64"/>
      <c r="O108" s="65">
        <v>1</v>
      </c>
      <c r="P108" s="274" t="s">
        <v>30</v>
      </c>
      <c r="Q108" s="234"/>
      <c r="R108" s="234"/>
      <c r="S108" s="234"/>
      <c r="T108" s="394" t="s">
        <v>458</v>
      </c>
    </row>
    <row r="109" spans="1:32" ht="40.15" customHeight="1" x14ac:dyDescent="0.2">
      <c r="B109" s="266"/>
      <c r="C109" s="22"/>
      <c r="D109" s="64"/>
      <c r="E109" s="64"/>
      <c r="F109" s="64"/>
      <c r="G109" s="64"/>
      <c r="H109" s="64"/>
      <c r="I109" s="64"/>
      <c r="J109" s="64"/>
      <c r="K109" s="64"/>
      <c r="L109" s="64"/>
      <c r="M109" s="218">
        <v>0</v>
      </c>
      <c r="N109" s="64"/>
      <c r="O109" s="216">
        <v>1</v>
      </c>
      <c r="P109" s="274"/>
      <c r="Q109" s="258"/>
      <c r="R109" s="235"/>
      <c r="S109" s="235"/>
      <c r="T109" s="394"/>
    </row>
    <row r="110" spans="1:32" ht="30" customHeight="1" x14ac:dyDescent="0.2">
      <c r="A110" s="68" t="s">
        <v>459</v>
      </c>
      <c r="B110" s="265" t="s">
        <v>87</v>
      </c>
      <c r="C110" s="21"/>
      <c r="D110" s="64"/>
      <c r="E110" s="64"/>
      <c r="F110" s="66">
        <v>1</v>
      </c>
      <c r="G110" s="64"/>
      <c r="H110" s="64"/>
      <c r="I110" s="64"/>
      <c r="J110" s="64"/>
      <c r="K110" s="64"/>
      <c r="L110" s="64"/>
      <c r="M110" s="64"/>
      <c r="N110" s="64"/>
      <c r="O110" s="64"/>
      <c r="P110" s="269">
        <v>100</v>
      </c>
      <c r="Q110" s="392" t="s">
        <v>460</v>
      </c>
      <c r="R110" s="284"/>
      <c r="S110" s="234"/>
      <c r="T110" s="238"/>
    </row>
    <row r="111" spans="1:32" ht="49.5" customHeight="1" x14ac:dyDescent="0.2">
      <c r="B111" s="266"/>
      <c r="C111" s="22"/>
      <c r="D111" s="64"/>
      <c r="E111" s="64"/>
      <c r="F111" s="216">
        <v>1</v>
      </c>
      <c r="G111" s="64"/>
      <c r="H111" s="64"/>
      <c r="I111" s="64"/>
      <c r="J111" s="64"/>
      <c r="K111" s="64"/>
      <c r="L111" s="64"/>
      <c r="M111" s="64"/>
      <c r="N111" s="64"/>
      <c r="O111" s="64"/>
      <c r="P111" s="271"/>
      <c r="Q111" s="393"/>
      <c r="R111" s="285"/>
      <c r="S111" s="235"/>
      <c r="T111" s="239"/>
    </row>
    <row r="112" spans="1:32" ht="30" customHeight="1" x14ac:dyDescent="0.2">
      <c r="A112" s="68" t="s">
        <v>461</v>
      </c>
      <c r="B112" s="265" t="s">
        <v>88</v>
      </c>
      <c r="C112" s="21"/>
      <c r="D112" s="64"/>
      <c r="E112" s="64"/>
      <c r="F112" s="66">
        <v>1</v>
      </c>
      <c r="G112" s="64"/>
      <c r="H112" s="64"/>
      <c r="I112" s="64"/>
      <c r="J112" s="64"/>
      <c r="K112" s="64"/>
      <c r="L112" s="64"/>
      <c r="M112" s="64"/>
      <c r="N112" s="64"/>
      <c r="O112" s="231"/>
      <c r="P112" s="389">
        <v>100</v>
      </c>
      <c r="Q112" s="390" t="s">
        <v>462</v>
      </c>
      <c r="R112" s="284"/>
      <c r="S112" s="234"/>
      <c r="T112" s="238"/>
    </row>
    <row r="113" spans="1:20" ht="57.75" customHeight="1" x14ac:dyDescent="0.2">
      <c r="B113" s="266"/>
      <c r="C113" s="22"/>
      <c r="D113" s="64"/>
      <c r="E113" s="64"/>
      <c r="F113" s="216">
        <v>1</v>
      </c>
      <c r="G113" s="64"/>
      <c r="H113" s="64"/>
      <c r="I113" s="64"/>
      <c r="J113" s="64"/>
      <c r="K113" s="64"/>
      <c r="L113" s="64"/>
      <c r="M113" s="64"/>
      <c r="N113" s="64"/>
      <c r="O113" s="231"/>
      <c r="P113" s="389"/>
      <c r="Q113" s="391"/>
      <c r="R113" s="285"/>
      <c r="S113" s="235"/>
      <c r="T113" s="239"/>
    </row>
    <row r="114" spans="1:20" ht="30" customHeight="1" x14ac:dyDescent="0.2">
      <c r="A114" s="68" t="s">
        <v>463</v>
      </c>
      <c r="B114" s="265" t="s">
        <v>89</v>
      </c>
      <c r="C114" s="21"/>
      <c r="D114" s="64"/>
      <c r="E114" s="64"/>
      <c r="F114" s="64"/>
      <c r="G114" s="65">
        <v>1</v>
      </c>
      <c r="H114" s="64"/>
      <c r="I114" s="64"/>
      <c r="J114" s="64"/>
      <c r="K114" s="64"/>
      <c r="L114" s="64"/>
      <c r="M114" s="64"/>
      <c r="N114" s="64"/>
      <c r="O114" s="231"/>
      <c r="P114" s="389">
        <v>20</v>
      </c>
      <c r="Q114" s="232"/>
      <c r="R114" s="387" t="s">
        <v>464</v>
      </c>
      <c r="S114" s="234"/>
      <c r="T114" s="238"/>
    </row>
    <row r="115" spans="1:20" ht="30" customHeight="1" x14ac:dyDescent="0.2">
      <c r="B115" s="266"/>
      <c r="C115" s="22"/>
      <c r="D115" s="64"/>
      <c r="E115" s="64"/>
      <c r="F115" s="64"/>
      <c r="G115" s="216">
        <v>1</v>
      </c>
      <c r="H115" s="64"/>
      <c r="I115" s="64"/>
      <c r="J115" s="64"/>
      <c r="K115" s="64"/>
      <c r="L115" s="64"/>
      <c r="M115" s="64"/>
      <c r="N115" s="64"/>
      <c r="O115" s="231"/>
      <c r="P115" s="389"/>
      <c r="Q115" s="232"/>
      <c r="R115" s="388"/>
      <c r="S115" s="235"/>
      <c r="T115" s="239"/>
    </row>
    <row r="116" spans="1:20" ht="30" customHeight="1" x14ac:dyDescent="0.2">
      <c r="A116" s="68" t="s">
        <v>465</v>
      </c>
      <c r="B116" s="265" t="s">
        <v>90</v>
      </c>
      <c r="C116" s="21"/>
      <c r="D116" s="64"/>
      <c r="E116" s="64"/>
      <c r="F116" s="64"/>
      <c r="G116" s="64"/>
      <c r="H116" s="65">
        <v>1</v>
      </c>
      <c r="I116" s="64"/>
      <c r="J116" s="64"/>
      <c r="K116" s="64"/>
      <c r="L116" s="64"/>
      <c r="M116" s="64"/>
      <c r="N116" s="64"/>
      <c r="O116" s="64"/>
      <c r="P116" s="271">
        <v>100</v>
      </c>
      <c r="Q116" s="258"/>
      <c r="R116" s="387" t="s">
        <v>466</v>
      </c>
      <c r="S116" s="242"/>
      <c r="T116" s="238"/>
    </row>
    <row r="117" spans="1:20" ht="30" customHeight="1" x14ac:dyDescent="0.2">
      <c r="B117" s="266"/>
      <c r="C117" s="22"/>
      <c r="D117" s="64"/>
      <c r="E117" s="64"/>
      <c r="F117" s="64"/>
      <c r="G117" s="64"/>
      <c r="H117" s="216">
        <v>1</v>
      </c>
      <c r="I117" s="64"/>
      <c r="J117" s="64"/>
      <c r="K117" s="64"/>
      <c r="L117" s="64"/>
      <c r="M117" s="64"/>
      <c r="N117" s="64"/>
      <c r="O117" s="64"/>
      <c r="P117" s="270"/>
      <c r="Q117" s="235"/>
      <c r="R117" s="388"/>
      <c r="S117" s="243"/>
      <c r="T117" s="239"/>
    </row>
    <row r="118" spans="1:20" ht="30" customHeight="1" x14ac:dyDescent="0.2">
      <c r="A118" s="68" t="s">
        <v>467</v>
      </c>
      <c r="B118" s="265" t="s">
        <v>91</v>
      </c>
      <c r="C118" s="21"/>
      <c r="D118" s="64"/>
      <c r="E118" s="64"/>
      <c r="F118" s="64"/>
      <c r="G118" s="64"/>
      <c r="H118" s="64"/>
      <c r="I118" s="65">
        <v>1</v>
      </c>
      <c r="J118" s="64"/>
      <c r="K118" s="64"/>
      <c r="L118" s="64"/>
      <c r="M118" s="64"/>
      <c r="N118" s="64"/>
      <c r="O118" s="64"/>
      <c r="P118" s="269">
        <v>100</v>
      </c>
      <c r="Q118" s="234"/>
      <c r="R118" s="387" t="s">
        <v>468</v>
      </c>
      <c r="S118" s="242"/>
      <c r="T118" s="238"/>
    </row>
    <row r="119" spans="1:20" ht="30" customHeight="1" x14ac:dyDescent="0.2">
      <c r="B119" s="266"/>
      <c r="C119" s="22"/>
      <c r="D119" s="64"/>
      <c r="E119" s="64"/>
      <c r="F119" s="64"/>
      <c r="G119" s="64"/>
      <c r="H119" s="64"/>
      <c r="I119" s="216">
        <v>1</v>
      </c>
      <c r="J119" s="64"/>
      <c r="K119" s="64"/>
      <c r="L119" s="64"/>
      <c r="M119" s="64"/>
      <c r="N119" s="64"/>
      <c r="O119" s="64"/>
      <c r="P119" s="270"/>
      <c r="Q119" s="235"/>
      <c r="R119" s="388"/>
      <c r="S119" s="243"/>
      <c r="T119" s="239"/>
    </row>
    <row r="120" spans="1:20" ht="30" customHeight="1" x14ac:dyDescent="0.2">
      <c r="A120" s="68" t="s">
        <v>469</v>
      </c>
      <c r="B120" s="265" t="s">
        <v>92</v>
      </c>
      <c r="C120" s="21"/>
      <c r="D120" s="64"/>
      <c r="E120" s="64"/>
      <c r="F120" s="64"/>
      <c r="G120" s="64"/>
      <c r="H120" s="64"/>
      <c r="I120" s="64"/>
      <c r="J120" s="65">
        <v>1</v>
      </c>
      <c r="K120" s="64"/>
      <c r="L120" s="64"/>
      <c r="M120" s="64"/>
      <c r="N120" s="64"/>
      <c r="O120" s="64"/>
      <c r="P120" s="269">
        <v>20</v>
      </c>
      <c r="Q120" s="234"/>
      <c r="R120" s="234"/>
      <c r="S120" s="328" t="s">
        <v>470</v>
      </c>
      <c r="T120" s="238"/>
    </row>
    <row r="121" spans="1:20" ht="30" customHeight="1" x14ac:dyDescent="0.2">
      <c r="B121" s="266"/>
      <c r="C121" s="22"/>
      <c r="D121" s="64"/>
      <c r="E121" s="64"/>
      <c r="F121" s="64"/>
      <c r="G121" s="64"/>
      <c r="H121" s="64"/>
      <c r="I121" s="64"/>
      <c r="J121" s="216">
        <v>1</v>
      </c>
      <c r="K121" s="64"/>
      <c r="L121" s="64"/>
      <c r="M121" s="64"/>
      <c r="N121" s="64"/>
      <c r="O121" s="64"/>
      <c r="P121" s="270"/>
      <c r="Q121" s="235"/>
      <c r="R121" s="235"/>
      <c r="S121" s="235"/>
      <c r="T121" s="239"/>
    </row>
    <row r="122" spans="1:20" ht="30" customHeight="1" x14ac:dyDescent="0.2">
      <c r="A122" s="68" t="s">
        <v>471</v>
      </c>
      <c r="B122" s="265" t="s">
        <v>93</v>
      </c>
      <c r="C122" s="21"/>
      <c r="D122" s="64"/>
      <c r="E122" s="64"/>
      <c r="F122" s="64"/>
      <c r="G122" s="64"/>
      <c r="H122" s="64"/>
      <c r="I122" s="64"/>
      <c r="J122" s="64"/>
      <c r="K122" s="64"/>
      <c r="L122" s="64"/>
      <c r="M122" s="65">
        <v>1</v>
      </c>
      <c r="N122" s="64"/>
      <c r="O122" s="64"/>
      <c r="P122" s="269">
        <v>50</v>
      </c>
      <c r="Q122" s="234"/>
      <c r="R122" s="234"/>
      <c r="S122" s="234"/>
      <c r="T122" s="386" t="s">
        <v>472</v>
      </c>
    </row>
    <row r="123" spans="1:20" ht="30" customHeight="1" x14ac:dyDescent="0.2">
      <c r="B123" s="266"/>
      <c r="C123" s="22"/>
      <c r="D123" s="64"/>
      <c r="E123" s="64"/>
      <c r="F123" s="64"/>
      <c r="G123" s="64"/>
      <c r="H123" s="64"/>
      <c r="I123" s="64"/>
      <c r="J123" s="64"/>
      <c r="K123" s="64"/>
      <c r="L123" s="64"/>
      <c r="M123" s="216">
        <v>1</v>
      </c>
      <c r="N123" s="64"/>
      <c r="O123" s="64"/>
      <c r="P123" s="270"/>
      <c r="Q123" s="235"/>
      <c r="R123" s="235"/>
      <c r="S123" s="235"/>
      <c r="T123" s="241"/>
    </row>
    <row r="124" spans="1:20" ht="30" customHeight="1" x14ac:dyDescent="0.2">
      <c r="A124" s="68" t="s">
        <v>473</v>
      </c>
      <c r="B124" s="265" t="s">
        <v>94</v>
      </c>
      <c r="C124" s="21"/>
      <c r="D124" s="64"/>
      <c r="E124" s="64"/>
      <c r="F124" s="64"/>
      <c r="G124" s="64"/>
      <c r="H124" s="64"/>
      <c r="I124" s="64"/>
      <c r="J124" s="64"/>
      <c r="K124" s="64"/>
      <c r="L124" s="64"/>
      <c r="M124" s="65">
        <v>1</v>
      </c>
      <c r="N124" s="64"/>
      <c r="O124" s="64"/>
      <c r="P124" s="269">
        <v>100</v>
      </c>
      <c r="Q124" s="234"/>
      <c r="R124" s="234"/>
      <c r="S124" s="234"/>
      <c r="T124" s="240" t="s">
        <v>474</v>
      </c>
    </row>
    <row r="125" spans="1:20" ht="30" customHeight="1" x14ac:dyDescent="0.2">
      <c r="B125" s="266"/>
      <c r="C125" s="22"/>
      <c r="D125" s="64"/>
      <c r="E125" s="64"/>
      <c r="F125" s="64"/>
      <c r="G125" s="64"/>
      <c r="H125" s="64"/>
      <c r="I125" s="64"/>
      <c r="J125" s="64"/>
      <c r="K125" s="64"/>
      <c r="L125" s="64"/>
      <c r="M125" s="216">
        <v>1</v>
      </c>
      <c r="N125" s="64"/>
      <c r="O125" s="64"/>
      <c r="P125" s="270"/>
      <c r="Q125" s="235"/>
      <c r="R125" s="235"/>
      <c r="S125" s="235"/>
      <c r="T125" s="241"/>
    </row>
    <row r="126" spans="1:20" ht="30" customHeight="1" x14ac:dyDescent="0.2">
      <c r="A126" s="68" t="s">
        <v>475</v>
      </c>
      <c r="B126" s="265" t="s">
        <v>95</v>
      </c>
      <c r="C126" s="21"/>
      <c r="D126" s="64"/>
      <c r="E126" s="64"/>
      <c r="F126" s="64"/>
      <c r="G126" s="64"/>
      <c r="H126" s="64"/>
      <c r="I126" s="64"/>
      <c r="J126" s="64"/>
      <c r="K126" s="64"/>
      <c r="L126" s="64"/>
      <c r="M126" s="64"/>
      <c r="N126" s="65">
        <v>1</v>
      </c>
      <c r="O126" s="64"/>
      <c r="P126" s="269">
        <v>100</v>
      </c>
      <c r="Q126" s="234"/>
      <c r="R126" s="234"/>
      <c r="S126" s="234"/>
      <c r="T126" s="386" t="s">
        <v>476</v>
      </c>
    </row>
    <row r="127" spans="1:20" ht="30" customHeight="1" x14ac:dyDescent="0.2">
      <c r="B127" s="266"/>
      <c r="C127" s="22"/>
      <c r="D127" s="64"/>
      <c r="E127" s="64"/>
      <c r="F127" s="64"/>
      <c r="G127" s="64"/>
      <c r="H127" s="64"/>
      <c r="I127" s="64"/>
      <c r="J127" s="64"/>
      <c r="K127" s="64"/>
      <c r="L127" s="64"/>
      <c r="M127" s="64"/>
      <c r="N127" s="220">
        <v>1</v>
      </c>
      <c r="O127" s="64"/>
      <c r="P127" s="270"/>
      <c r="Q127" s="235"/>
      <c r="R127" s="235"/>
      <c r="S127" s="235"/>
      <c r="T127" s="241"/>
    </row>
    <row r="128" spans="1:20" ht="30" customHeight="1" x14ac:dyDescent="0.2">
      <c r="A128" s="68" t="s">
        <v>477</v>
      </c>
      <c r="B128" s="265" t="s">
        <v>96</v>
      </c>
      <c r="C128" s="21"/>
      <c r="D128" s="64"/>
      <c r="E128" s="64"/>
      <c r="F128" s="64"/>
      <c r="G128" s="64"/>
      <c r="H128" s="64"/>
      <c r="I128" s="64"/>
      <c r="J128" s="64"/>
      <c r="K128" s="64"/>
      <c r="L128" s="64"/>
      <c r="M128" s="64"/>
      <c r="N128" s="65">
        <v>1</v>
      </c>
      <c r="O128" s="64"/>
      <c r="P128" s="269">
        <v>100</v>
      </c>
      <c r="Q128" s="234"/>
      <c r="R128" s="234"/>
      <c r="S128" s="234"/>
      <c r="T128" s="384" t="s">
        <v>478</v>
      </c>
    </row>
    <row r="129" spans="1:32" ht="30" customHeight="1" x14ac:dyDescent="0.2">
      <c r="B129" s="266"/>
      <c r="C129" s="22"/>
      <c r="D129" s="64"/>
      <c r="E129" s="64"/>
      <c r="F129" s="64"/>
      <c r="G129" s="64"/>
      <c r="H129" s="64"/>
      <c r="I129" s="64"/>
      <c r="J129" s="64"/>
      <c r="K129" s="64"/>
      <c r="L129" s="64"/>
      <c r="M129" s="64"/>
      <c r="N129" s="220">
        <v>1</v>
      </c>
      <c r="O129" s="64"/>
      <c r="P129" s="271"/>
      <c r="Q129" s="235"/>
      <c r="R129" s="235"/>
      <c r="S129" s="235"/>
      <c r="T129" s="385"/>
    </row>
    <row r="130" spans="1:32" ht="30" customHeight="1" x14ac:dyDescent="0.2">
      <c r="A130" s="68" t="s">
        <v>479</v>
      </c>
      <c r="B130" s="265" t="s">
        <v>97</v>
      </c>
      <c r="C130" s="21"/>
      <c r="D130" s="65">
        <v>1</v>
      </c>
      <c r="E130" s="64"/>
      <c r="F130" s="65">
        <v>1</v>
      </c>
      <c r="G130" s="64"/>
      <c r="H130" s="64"/>
      <c r="I130" s="65">
        <v>1</v>
      </c>
      <c r="J130" s="64"/>
      <c r="K130" s="64"/>
      <c r="L130" s="65">
        <v>1</v>
      </c>
      <c r="M130" s="64"/>
      <c r="N130" s="64"/>
      <c r="O130" s="65">
        <v>1</v>
      </c>
      <c r="P130" s="272" t="s">
        <v>98</v>
      </c>
      <c r="Q130" s="383" t="s">
        <v>480</v>
      </c>
      <c r="R130" s="234" t="s">
        <v>481</v>
      </c>
      <c r="S130" s="252" t="s">
        <v>482</v>
      </c>
      <c r="T130" s="240" t="s">
        <v>483</v>
      </c>
    </row>
    <row r="131" spans="1:32" ht="108.75" customHeight="1" x14ac:dyDescent="0.2">
      <c r="B131" s="266"/>
      <c r="C131" s="22"/>
      <c r="D131" s="216">
        <v>1</v>
      </c>
      <c r="E131" s="64"/>
      <c r="F131" s="216">
        <v>1</v>
      </c>
      <c r="G131" s="64"/>
      <c r="H131" s="64"/>
      <c r="I131" s="216">
        <v>1</v>
      </c>
      <c r="J131" s="64"/>
      <c r="K131" s="64"/>
      <c r="L131" s="216">
        <v>1</v>
      </c>
      <c r="M131" s="64"/>
      <c r="N131" s="64"/>
      <c r="O131" s="220">
        <v>1</v>
      </c>
      <c r="P131" s="272"/>
      <c r="Q131" s="235"/>
      <c r="R131" s="235"/>
      <c r="S131" s="253"/>
      <c r="T131" s="241"/>
    </row>
    <row r="132" spans="1:32" ht="30" customHeight="1" x14ac:dyDescent="0.2">
      <c r="A132" s="68" t="s">
        <v>484</v>
      </c>
      <c r="B132" s="244" t="s">
        <v>99</v>
      </c>
      <c r="C132" s="85"/>
      <c r="D132" s="64"/>
      <c r="E132" s="64"/>
      <c r="F132" s="64"/>
      <c r="G132" s="64"/>
      <c r="H132" s="64"/>
      <c r="I132" s="64"/>
      <c r="J132" s="64"/>
      <c r="K132" s="65">
        <v>1</v>
      </c>
      <c r="L132" s="64"/>
      <c r="M132" s="64"/>
      <c r="N132" s="64"/>
      <c r="O132" s="64"/>
      <c r="P132" s="84"/>
      <c r="Q132" s="83"/>
      <c r="R132" s="83"/>
      <c r="S132" s="13"/>
      <c r="T132" s="86"/>
      <c r="U132" s="1"/>
      <c r="V132" s="1"/>
      <c r="W132" s="1"/>
      <c r="X132" s="1"/>
      <c r="Y132" s="1"/>
      <c r="Z132" s="1"/>
      <c r="AA132" s="1"/>
      <c r="AB132" s="1"/>
      <c r="AC132" s="1"/>
      <c r="AD132" s="1"/>
      <c r="AE132" s="1"/>
      <c r="AF132" s="1"/>
    </row>
    <row r="133" spans="1:32" ht="30" customHeight="1" x14ac:dyDescent="0.2">
      <c r="B133" s="245"/>
      <c r="C133" s="85"/>
      <c r="D133" s="64"/>
      <c r="E133" s="64"/>
      <c r="F133" s="64"/>
      <c r="G133" s="64"/>
      <c r="H133" s="64"/>
      <c r="I133" s="64"/>
      <c r="J133" s="64"/>
      <c r="K133" s="216">
        <v>1</v>
      </c>
      <c r="L133" s="64"/>
      <c r="M133" s="64"/>
      <c r="N133" s="64"/>
      <c r="O133" s="64"/>
      <c r="P133" s="84"/>
      <c r="Q133" s="83"/>
      <c r="R133" s="83"/>
      <c r="S133" s="233" t="s">
        <v>485</v>
      </c>
      <c r="T133" s="86"/>
      <c r="U133" s="1"/>
      <c r="V133" s="1"/>
      <c r="W133" s="1"/>
      <c r="X133" s="1"/>
      <c r="Y133" s="1"/>
      <c r="Z133" s="1"/>
      <c r="AA133" s="1"/>
      <c r="AB133" s="1"/>
      <c r="AC133" s="1"/>
      <c r="AD133" s="1"/>
      <c r="AE133" s="1"/>
      <c r="AF133" s="1"/>
    </row>
    <row r="134" spans="1:32" ht="30" customHeight="1" x14ac:dyDescent="0.2">
      <c r="A134" s="68" t="s">
        <v>486</v>
      </c>
      <c r="B134" s="265" t="s">
        <v>100</v>
      </c>
      <c r="C134" s="21"/>
      <c r="D134" s="64"/>
      <c r="E134" s="64"/>
      <c r="F134" s="64"/>
      <c r="G134" s="64"/>
      <c r="H134" s="64"/>
      <c r="I134" s="65">
        <v>1</v>
      </c>
      <c r="J134" s="64"/>
      <c r="K134" s="64"/>
      <c r="L134" s="64"/>
      <c r="M134" s="64"/>
      <c r="N134" s="64"/>
      <c r="O134" s="64"/>
      <c r="P134" s="271">
        <v>100</v>
      </c>
      <c r="Q134" s="250"/>
      <c r="R134" s="383" t="s">
        <v>487</v>
      </c>
      <c r="S134" s="234"/>
      <c r="T134" s="248"/>
      <c r="U134" s="1"/>
      <c r="V134" s="1"/>
      <c r="W134" s="1"/>
      <c r="X134" s="1"/>
      <c r="Y134" s="1"/>
      <c r="Z134" s="1"/>
      <c r="AA134" s="1"/>
      <c r="AB134" s="1"/>
      <c r="AC134" s="1"/>
      <c r="AD134" s="1"/>
      <c r="AE134" s="1"/>
      <c r="AF134" s="1"/>
    </row>
    <row r="135" spans="1:32" ht="30" customHeight="1" x14ac:dyDescent="0.2">
      <c r="B135" s="266"/>
      <c r="C135" s="22"/>
      <c r="D135" s="64"/>
      <c r="E135" s="64"/>
      <c r="F135" s="64"/>
      <c r="G135" s="64"/>
      <c r="H135" s="64"/>
      <c r="I135" s="216">
        <v>1</v>
      </c>
      <c r="J135" s="64"/>
      <c r="K135" s="64"/>
      <c r="L135" s="64"/>
      <c r="M135" s="64"/>
      <c r="N135" s="64"/>
      <c r="O135" s="64"/>
      <c r="P135" s="270"/>
      <c r="Q135" s="251"/>
      <c r="R135" s="235"/>
      <c r="S135" s="235"/>
      <c r="T135" s="249"/>
      <c r="U135" s="1"/>
      <c r="V135" s="1"/>
      <c r="W135" s="1"/>
      <c r="X135" s="1"/>
      <c r="Y135" s="1"/>
      <c r="Z135" s="1"/>
      <c r="AA135" s="1"/>
      <c r="AB135" s="1"/>
      <c r="AC135" s="1"/>
      <c r="AD135" s="1"/>
      <c r="AE135" s="1"/>
      <c r="AF135" s="1"/>
    </row>
    <row r="136" spans="1:32" s="72" customFormat="1" ht="30" customHeight="1" x14ac:dyDescent="0.2">
      <c r="A136" s="68"/>
      <c r="B136" s="53" t="s">
        <v>62</v>
      </c>
      <c r="C136" s="3"/>
      <c r="D136" s="4">
        <f>SUM(D108,D110,D112,D114,D116,D118,D120,D122,D124,D126,D128,D130,D134)</f>
        <v>1</v>
      </c>
      <c r="E136" s="4">
        <f t="shared" ref="E136:O137" si="6">SUM(E108,E110,E112,E114,E116,E118,E120,E122,E124,E126,E128,E130,E134)</f>
        <v>0</v>
      </c>
      <c r="F136" s="4">
        <f t="shared" si="6"/>
        <v>3</v>
      </c>
      <c r="G136" s="4">
        <f t="shared" si="6"/>
        <v>1</v>
      </c>
      <c r="H136" s="4">
        <f t="shared" si="6"/>
        <v>1</v>
      </c>
      <c r="I136" s="4">
        <f t="shared" si="6"/>
        <v>4</v>
      </c>
      <c r="J136" s="4">
        <f t="shared" si="6"/>
        <v>1</v>
      </c>
      <c r="K136" s="4">
        <f t="shared" si="6"/>
        <v>0</v>
      </c>
      <c r="L136" s="4">
        <f t="shared" si="6"/>
        <v>1</v>
      </c>
      <c r="M136" s="4">
        <f t="shared" si="6"/>
        <v>2</v>
      </c>
      <c r="N136" s="4">
        <f t="shared" si="6"/>
        <v>2</v>
      </c>
      <c r="O136" s="4">
        <f t="shared" si="6"/>
        <v>2</v>
      </c>
      <c r="P136" s="4"/>
      <c r="Q136" s="5"/>
      <c r="R136" s="7"/>
      <c r="S136" s="5"/>
      <c r="T136" s="56"/>
      <c r="U136" s="2"/>
      <c r="V136" s="2"/>
      <c r="W136" s="2"/>
      <c r="X136" s="2"/>
      <c r="Y136" s="2"/>
      <c r="Z136" s="2"/>
      <c r="AA136" s="2"/>
      <c r="AB136" s="2"/>
      <c r="AC136" s="2"/>
      <c r="AD136" s="2"/>
      <c r="AE136" s="2"/>
      <c r="AF136" s="2"/>
    </row>
    <row r="137" spans="1:32" s="72" customFormat="1" ht="30" customHeight="1" x14ac:dyDescent="0.2">
      <c r="A137" s="68"/>
      <c r="B137" s="53" t="s">
        <v>63</v>
      </c>
      <c r="C137" s="3"/>
      <c r="D137" s="4">
        <f>SUM(D109,D111,D113,D115,D117,D119,D121,D123,D125,D127,D129,D131,D135)</f>
        <v>1</v>
      </c>
      <c r="E137" s="4">
        <f t="shared" si="6"/>
        <v>0</v>
      </c>
      <c r="F137" s="4">
        <f t="shared" si="6"/>
        <v>3</v>
      </c>
      <c r="G137" s="4">
        <f t="shared" si="6"/>
        <v>1</v>
      </c>
      <c r="H137" s="4">
        <f t="shared" si="6"/>
        <v>1</v>
      </c>
      <c r="I137" s="4">
        <f t="shared" si="6"/>
        <v>3</v>
      </c>
      <c r="J137" s="4">
        <f t="shared" si="6"/>
        <v>1</v>
      </c>
      <c r="K137" s="4">
        <f t="shared" si="6"/>
        <v>0</v>
      </c>
      <c r="L137" s="4">
        <f t="shared" si="6"/>
        <v>1</v>
      </c>
      <c r="M137" s="4">
        <f t="shared" si="6"/>
        <v>2</v>
      </c>
      <c r="N137" s="4">
        <f t="shared" si="6"/>
        <v>2</v>
      </c>
      <c r="O137" s="4">
        <f t="shared" si="6"/>
        <v>2</v>
      </c>
      <c r="P137" s="4"/>
      <c r="Q137" s="4"/>
      <c r="R137" s="4"/>
      <c r="S137" s="4"/>
      <c r="T137" s="57"/>
      <c r="U137" s="2"/>
      <c r="V137" s="2"/>
      <c r="W137" s="2"/>
      <c r="X137" s="2"/>
      <c r="Y137" s="2"/>
      <c r="Z137" s="2"/>
      <c r="AA137" s="2"/>
      <c r="AB137" s="2"/>
      <c r="AC137" s="2"/>
      <c r="AD137" s="2"/>
      <c r="AE137" s="2"/>
      <c r="AF137" s="2"/>
    </row>
    <row r="138" spans="1:32" ht="27.75" customHeight="1" x14ac:dyDescent="0.2">
      <c r="B138" s="325" t="s">
        <v>101</v>
      </c>
      <c r="C138" s="326"/>
      <c r="D138" s="326"/>
      <c r="E138" s="326"/>
      <c r="F138" s="326"/>
      <c r="G138" s="326"/>
      <c r="H138" s="326"/>
      <c r="I138" s="326"/>
      <c r="J138" s="326"/>
      <c r="K138" s="326"/>
      <c r="L138" s="326"/>
      <c r="M138" s="326"/>
      <c r="N138" s="326"/>
      <c r="O138" s="326"/>
      <c r="P138" s="326"/>
      <c r="Q138" s="326"/>
      <c r="R138" s="326"/>
      <c r="S138" s="326"/>
      <c r="T138" s="327"/>
      <c r="U138" s="1"/>
      <c r="V138" s="1"/>
      <c r="W138" s="1"/>
      <c r="X138" s="1"/>
      <c r="Y138" s="1"/>
      <c r="Z138" s="1"/>
      <c r="AA138" s="1"/>
      <c r="AB138" s="1"/>
      <c r="AC138" s="1"/>
      <c r="AD138" s="1"/>
      <c r="AE138" s="1"/>
      <c r="AF138" s="1"/>
    </row>
    <row r="139" spans="1:32" ht="30" customHeight="1" x14ac:dyDescent="0.2">
      <c r="A139" s="68" t="s">
        <v>488</v>
      </c>
      <c r="B139" s="267" t="s">
        <v>102</v>
      </c>
      <c r="C139" s="23"/>
      <c r="D139" s="64"/>
      <c r="E139" s="64"/>
      <c r="F139" s="64"/>
      <c r="G139" s="64"/>
      <c r="H139" s="64"/>
      <c r="I139" s="64"/>
      <c r="J139" s="64"/>
      <c r="K139" s="65">
        <v>1</v>
      </c>
      <c r="L139" s="64"/>
      <c r="M139" s="64"/>
      <c r="N139" s="64"/>
      <c r="O139" s="64"/>
      <c r="P139" s="263">
        <v>162</v>
      </c>
      <c r="Q139" s="246"/>
      <c r="R139" s="236"/>
      <c r="S139" s="382" t="s">
        <v>489</v>
      </c>
      <c r="T139" s="238"/>
      <c r="U139" s="1"/>
      <c r="V139" s="1"/>
      <c r="W139" s="1"/>
      <c r="X139" s="1"/>
      <c r="Y139" s="1"/>
      <c r="Z139" s="1"/>
      <c r="AA139" s="1"/>
      <c r="AB139" s="1"/>
      <c r="AC139" s="1"/>
      <c r="AD139" s="1"/>
      <c r="AE139" s="1"/>
      <c r="AF139" s="1"/>
    </row>
    <row r="140" spans="1:32" ht="30" customHeight="1" x14ac:dyDescent="0.2">
      <c r="B140" s="268"/>
      <c r="C140" s="24"/>
      <c r="D140" s="64"/>
      <c r="E140" s="64"/>
      <c r="F140" s="64"/>
      <c r="G140" s="64"/>
      <c r="H140" s="64"/>
      <c r="I140" s="64"/>
      <c r="J140" s="64"/>
      <c r="K140" s="216">
        <v>1</v>
      </c>
      <c r="L140" s="64"/>
      <c r="M140" s="64"/>
      <c r="N140" s="64"/>
      <c r="O140" s="64"/>
      <c r="P140" s="264"/>
      <c r="Q140" s="246"/>
      <c r="R140" s="236"/>
      <c r="S140" s="243"/>
      <c r="T140" s="239"/>
      <c r="U140" s="1"/>
      <c r="V140" s="1"/>
      <c r="W140" s="1"/>
      <c r="X140" s="1"/>
      <c r="Y140" s="1"/>
      <c r="Z140" s="1"/>
      <c r="AA140" s="1"/>
      <c r="AB140" s="1"/>
      <c r="AC140" s="1"/>
      <c r="AD140" s="1"/>
      <c r="AE140" s="1"/>
      <c r="AF140" s="1"/>
    </row>
    <row r="141" spans="1:32" ht="30" customHeight="1" x14ac:dyDescent="0.2">
      <c r="A141" s="68" t="s">
        <v>490</v>
      </c>
      <c r="B141" s="267" t="s">
        <v>103</v>
      </c>
      <c r="C141" s="23"/>
      <c r="D141" s="64"/>
      <c r="E141" s="64"/>
      <c r="F141" s="64"/>
      <c r="G141" s="64"/>
      <c r="H141" s="65">
        <v>1</v>
      </c>
      <c r="I141" s="64"/>
      <c r="J141" s="65">
        <v>1</v>
      </c>
      <c r="K141" s="64"/>
      <c r="L141" s="64"/>
      <c r="M141" s="64"/>
      <c r="N141" s="64"/>
      <c r="O141" s="64"/>
      <c r="P141" s="263">
        <v>162</v>
      </c>
      <c r="Q141" s="247"/>
      <c r="R141" s="236" t="s">
        <v>491</v>
      </c>
      <c r="S141" s="381" t="s">
        <v>492</v>
      </c>
      <c r="T141" s="238"/>
    </row>
    <row r="142" spans="1:32" ht="30" customHeight="1" x14ac:dyDescent="0.2">
      <c r="B142" s="268"/>
      <c r="C142" s="24"/>
      <c r="D142" s="64"/>
      <c r="E142" s="64"/>
      <c r="F142" s="64"/>
      <c r="G142" s="64"/>
      <c r="H142" s="216">
        <v>1</v>
      </c>
      <c r="I142" s="64"/>
      <c r="J142" s="216">
        <v>1</v>
      </c>
      <c r="K142" s="64"/>
      <c r="L142" s="64"/>
      <c r="M142" s="64"/>
      <c r="N142" s="64"/>
      <c r="O142" s="64"/>
      <c r="P142" s="264"/>
      <c r="Q142" s="247"/>
      <c r="R142" s="236"/>
      <c r="S142" s="247"/>
      <c r="T142" s="239"/>
    </row>
    <row r="143" spans="1:32" s="72" customFormat="1" x14ac:dyDescent="0.2">
      <c r="A143" s="68"/>
      <c r="B143" s="58" t="s">
        <v>62</v>
      </c>
      <c r="C143" s="8"/>
      <c r="D143" s="4">
        <f>SUM(D139,D141)</f>
        <v>0</v>
      </c>
      <c r="E143" s="4">
        <f t="shared" ref="E143:O144" si="7">SUM(E139,E141)</f>
        <v>0</v>
      </c>
      <c r="F143" s="4">
        <f t="shared" si="7"/>
        <v>0</v>
      </c>
      <c r="G143" s="4">
        <f t="shared" si="7"/>
        <v>0</v>
      </c>
      <c r="H143" s="4">
        <f t="shared" si="7"/>
        <v>1</v>
      </c>
      <c r="I143" s="4">
        <f t="shared" si="7"/>
        <v>0</v>
      </c>
      <c r="J143" s="4">
        <f t="shared" si="7"/>
        <v>1</v>
      </c>
      <c r="K143" s="4">
        <f t="shared" si="7"/>
        <v>1</v>
      </c>
      <c r="L143" s="4">
        <f t="shared" si="7"/>
        <v>0</v>
      </c>
      <c r="M143" s="4">
        <f t="shared" si="7"/>
        <v>0</v>
      </c>
      <c r="N143" s="4">
        <f t="shared" si="7"/>
        <v>0</v>
      </c>
      <c r="O143" s="4">
        <f t="shared" si="7"/>
        <v>0</v>
      </c>
      <c r="P143" s="4"/>
      <c r="Q143" s="6"/>
      <c r="R143" s="6"/>
      <c r="S143" s="6"/>
      <c r="T143" s="54"/>
      <c r="U143" s="2"/>
      <c r="V143" s="2"/>
      <c r="W143" s="2"/>
      <c r="X143" s="2"/>
      <c r="Y143" s="2"/>
      <c r="Z143" s="2"/>
      <c r="AA143" s="2"/>
      <c r="AB143" s="2"/>
      <c r="AC143" s="2"/>
      <c r="AD143" s="2"/>
      <c r="AE143" s="2"/>
      <c r="AF143" s="2"/>
    </row>
    <row r="144" spans="1:32" s="72" customFormat="1" x14ac:dyDescent="0.2">
      <c r="A144" s="68"/>
      <c r="B144" s="58" t="s">
        <v>63</v>
      </c>
      <c r="C144" s="8"/>
      <c r="D144" s="4">
        <f>SUM(D140,D142)</f>
        <v>0</v>
      </c>
      <c r="E144" s="4">
        <f t="shared" si="7"/>
        <v>0</v>
      </c>
      <c r="F144" s="4">
        <f t="shared" si="7"/>
        <v>0</v>
      </c>
      <c r="G144" s="4">
        <f t="shared" si="7"/>
        <v>0</v>
      </c>
      <c r="H144" s="4">
        <f t="shared" si="7"/>
        <v>1</v>
      </c>
      <c r="I144" s="4">
        <f t="shared" si="7"/>
        <v>0</v>
      </c>
      <c r="J144" s="4">
        <f t="shared" si="7"/>
        <v>1</v>
      </c>
      <c r="K144" s="4">
        <f t="shared" si="7"/>
        <v>1</v>
      </c>
      <c r="L144" s="4">
        <f t="shared" si="7"/>
        <v>0</v>
      </c>
      <c r="M144" s="4">
        <f t="shared" si="7"/>
        <v>0</v>
      </c>
      <c r="N144" s="4">
        <f t="shared" si="7"/>
        <v>0</v>
      </c>
      <c r="O144" s="4">
        <f t="shared" si="7"/>
        <v>0</v>
      </c>
      <c r="P144" s="4"/>
      <c r="Q144" s="6"/>
      <c r="R144" s="6"/>
      <c r="S144" s="9"/>
      <c r="T144" s="54"/>
      <c r="U144" s="2"/>
      <c r="V144" s="2"/>
      <c r="W144" s="2"/>
      <c r="X144" s="2"/>
      <c r="Y144" s="2"/>
      <c r="Z144" s="2"/>
      <c r="AA144" s="2"/>
      <c r="AB144" s="2"/>
      <c r="AC144" s="2"/>
      <c r="AD144" s="2"/>
      <c r="AE144" s="2"/>
      <c r="AF144" s="2"/>
    </row>
    <row r="145" spans="1:20" s="75" customFormat="1" ht="14.1" customHeight="1" x14ac:dyDescent="0.2">
      <c r="A145" s="68"/>
      <c r="B145" s="59" t="s">
        <v>104</v>
      </c>
      <c r="C145" s="10"/>
      <c r="D145" s="11">
        <f t="shared" ref="D145:O146" si="8">SUM(D69,D86,D91,D98,D105,D136,D143)</f>
        <v>6</v>
      </c>
      <c r="E145" s="11">
        <f t="shared" si="8"/>
        <v>6</v>
      </c>
      <c r="F145" s="11">
        <f t="shared" si="8"/>
        <v>12</v>
      </c>
      <c r="G145" s="11">
        <f t="shared" si="8"/>
        <v>9</v>
      </c>
      <c r="H145" s="11">
        <f t="shared" si="8"/>
        <v>16</v>
      </c>
      <c r="I145" s="11">
        <f t="shared" si="8"/>
        <v>13</v>
      </c>
      <c r="J145" s="11">
        <f t="shared" si="8"/>
        <v>11</v>
      </c>
      <c r="K145" s="11">
        <f t="shared" si="8"/>
        <v>12</v>
      </c>
      <c r="L145" s="11">
        <f t="shared" si="8"/>
        <v>12</v>
      </c>
      <c r="M145" s="11">
        <f t="shared" si="8"/>
        <v>13</v>
      </c>
      <c r="N145" s="11">
        <f t="shared" si="8"/>
        <v>14</v>
      </c>
      <c r="O145" s="11">
        <f t="shared" si="8"/>
        <v>17</v>
      </c>
      <c r="P145" s="11"/>
      <c r="Q145" s="12"/>
      <c r="R145" s="73"/>
      <c r="S145" s="73"/>
      <c r="T145" s="74"/>
    </row>
    <row r="146" spans="1:20" s="75" customFormat="1" ht="14.1" customHeight="1" thickBot="1" x14ac:dyDescent="0.25">
      <c r="A146" s="68"/>
      <c r="B146" s="60" t="s">
        <v>105</v>
      </c>
      <c r="C146" s="61"/>
      <c r="D146" s="62">
        <f t="shared" si="8"/>
        <v>6</v>
      </c>
      <c r="E146" s="62">
        <f t="shared" si="8"/>
        <v>6</v>
      </c>
      <c r="F146" s="62">
        <f t="shared" si="8"/>
        <v>12</v>
      </c>
      <c r="G146" s="62">
        <f t="shared" si="8"/>
        <v>9</v>
      </c>
      <c r="H146" s="62">
        <f t="shared" si="8"/>
        <v>12</v>
      </c>
      <c r="I146" s="62">
        <f t="shared" si="8"/>
        <v>9</v>
      </c>
      <c r="J146" s="62">
        <f t="shared" si="8"/>
        <v>12</v>
      </c>
      <c r="K146" s="62">
        <f t="shared" si="8"/>
        <v>9</v>
      </c>
      <c r="L146" s="62">
        <f t="shared" si="8"/>
        <v>8</v>
      </c>
      <c r="M146" s="62">
        <f>SUM(M70,M87,M92,M99,M106,M137,M144)</f>
        <v>17</v>
      </c>
      <c r="N146" s="62">
        <f t="shared" si="8"/>
        <v>18</v>
      </c>
      <c r="O146" s="62">
        <f t="shared" si="8"/>
        <v>14</v>
      </c>
      <c r="P146" s="62"/>
      <c r="Q146" s="63"/>
      <c r="R146" s="76"/>
      <c r="S146" s="76"/>
      <c r="T146" s="77"/>
    </row>
    <row r="147" spans="1:20" ht="14.1" customHeight="1" x14ac:dyDescent="0.2">
      <c r="B147" s="78" t="s">
        <v>106</v>
      </c>
      <c r="C147" s="78"/>
      <c r="D147" s="78"/>
      <c r="E147" s="78"/>
      <c r="F147" s="78"/>
      <c r="G147" s="78"/>
      <c r="H147" s="78"/>
      <c r="I147" s="78"/>
      <c r="J147" s="78"/>
      <c r="K147" s="78"/>
      <c r="L147" s="78"/>
      <c r="M147" s="78"/>
      <c r="N147" s="78"/>
      <c r="O147" s="78"/>
      <c r="P147" s="78"/>
      <c r="Q147" s="79"/>
      <c r="R147" s="79"/>
      <c r="S147" s="79"/>
      <c r="T147" s="79"/>
    </row>
    <row r="148" spans="1:20" ht="14.1" customHeight="1" x14ac:dyDescent="0.2">
      <c r="B148" s="80"/>
      <c r="C148" s="80"/>
    </row>
    <row r="149" spans="1:20" ht="14.1" customHeight="1" x14ac:dyDescent="0.2"/>
    <row r="151" spans="1:20" x14ac:dyDescent="0.2">
      <c r="B151" s="318" t="s">
        <v>104</v>
      </c>
      <c r="C151" s="319"/>
      <c r="D151" s="81">
        <f>SUM(D145:O145)</f>
        <v>141</v>
      </c>
    </row>
    <row r="152" spans="1:20" x14ac:dyDescent="0.2">
      <c r="B152" s="318" t="s">
        <v>105</v>
      </c>
      <c r="C152" s="319"/>
      <c r="D152" s="81">
        <f>SUM(D146:O146)</f>
        <v>132</v>
      </c>
    </row>
    <row r="153" spans="1:20" x14ac:dyDescent="0.2"/>
    <row r="154" spans="1:20" x14ac:dyDescent="0.2"/>
    <row r="155" spans="1:20" x14ac:dyDescent="0.2"/>
    <row r="158" spans="1:20" x14ac:dyDescent="0.2"/>
    <row r="159" spans="1:20" x14ac:dyDescent="0.2">
      <c r="G159" s="82"/>
      <c r="I159" s="82"/>
      <c r="J159" s="82"/>
      <c r="M159" s="82"/>
    </row>
    <row r="160" spans="1:20" x14ac:dyDescent="0.2"/>
  </sheetData>
  <mergeCells count="316">
    <mergeCell ref="T9:T10"/>
    <mergeCell ref="B13:B14"/>
    <mergeCell ref="P13:P14"/>
    <mergeCell ref="Q13:Q14"/>
    <mergeCell ref="R13:R14"/>
    <mergeCell ref="B11:B12"/>
    <mergeCell ref="P11:P12"/>
    <mergeCell ref="Q11:Q12"/>
    <mergeCell ref="R11:R12"/>
    <mergeCell ref="S15:S16"/>
    <mergeCell ref="B1:T1"/>
    <mergeCell ref="B3:C3"/>
    <mergeCell ref="D3:M3"/>
    <mergeCell ref="N3:O3"/>
    <mergeCell ref="P3:T3"/>
    <mergeCell ref="B7:B8"/>
    <mergeCell ref="C7:C20"/>
    <mergeCell ref="P7:P8"/>
    <mergeCell ref="Q7:Q8"/>
    <mergeCell ref="R7:R8"/>
    <mergeCell ref="S11:S12"/>
    <mergeCell ref="T11:T12"/>
    <mergeCell ref="S7:S8"/>
    <mergeCell ref="T7:T8"/>
    <mergeCell ref="B9:B10"/>
    <mergeCell ref="P9:P10"/>
    <mergeCell ref="Q9:Q10"/>
    <mergeCell ref="R9:R10"/>
    <mergeCell ref="S9:S10"/>
    <mergeCell ref="T15:T16"/>
    <mergeCell ref="B17:B18"/>
    <mergeCell ref="P17:P18"/>
    <mergeCell ref="T17:T18"/>
    <mergeCell ref="B19:B20"/>
    <mergeCell ref="P19:P20"/>
    <mergeCell ref="Q19:Q20"/>
    <mergeCell ref="R19:R20"/>
    <mergeCell ref="S19:S20"/>
    <mergeCell ref="T19:T20"/>
    <mergeCell ref="B15:B16"/>
    <mergeCell ref="P15:P16"/>
    <mergeCell ref="Q15:Q16"/>
    <mergeCell ref="R15:R16"/>
    <mergeCell ref="B21:B22"/>
    <mergeCell ref="C21:C48"/>
    <mergeCell ref="P21:P22"/>
    <mergeCell ref="S21:S22"/>
    <mergeCell ref="T21:T22"/>
    <mergeCell ref="B23:B24"/>
    <mergeCell ref="P23:P24"/>
    <mergeCell ref="S23:S24"/>
    <mergeCell ref="T23:T24"/>
    <mergeCell ref="B25:B26"/>
    <mergeCell ref="P25:P26"/>
    <mergeCell ref="S25:S26"/>
    <mergeCell ref="T25:T26"/>
    <mergeCell ref="B27:B28"/>
    <mergeCell ref="P27:P28"/>
    <mergeCell ref="R27:R28"/>
    <mergeCell ref="S27:S28"/>
    <mergeCell ref="T27:T28"/>
    <mergeCell ref="B33:B34"/>
    <mergeCell ref="P33:P34"/>
    <mergeCell ref="S33:S34"/>
    <mergeCell ref="T33:T34"/>
    <mergeCell ref="B35:B36"/>
    <mergeCell ref="P35:P36"/>
    <mergeCell ref="T35:T36"/>
    <mergeCell ref="B29:B30"/>
    <mergeCell ref="P29:P30"/>
    <mergeCell ref="S29:S30"/>
    <mergeCell ref="T29:T30"/>
    <mergeCell ref="B31:B32"/>
    <mergeCell ref="P31:P32"/>
    <mergeCell ref="Q31:Q32"/>
    <mergeCell ref="R31:R32"/>
    <mergeCell ref="S31:S32"/>
    <mergeCell ref="T31:T32"/>
    <mergeCell ref="T41:T42"/>
    <mergeCell ref="B43:B44"/>
    <mergeCell ref="P43:P44"/>
    <mergeCell ref="Q43:Q44"/>
    <mergeCell ref="R43:R44"/>
    <mergeCell ref="S43:S44"/>
    <mergeCell ref="T43:T44"/>
    <mergeCell ref="B37:B38"/>
    <mergeCell ref="P37:P38"/>
    <mergeCell ref="S37:S38"/>
    <mergeCell ref="T37:T38"/>
    <mergeCell ref="B39:B40"/>
    <mergeCell ref="P39:P40"/>
    <mergeCell ref="S39:S40"/>
    <mergeCell ref="T39:T40"/>
    <mergeCell ref="B45:B46"/>
    <mergeCell ref="P45:P46"/>
    <mergeCell ref="B47:B48"/>
    <mergeCell ref="P47:P48"/>
    <mergeCell ref="Q47:Q48"/>
    <mergeCell ref="R47:R48"/>
    <mergeCell ref="B41:B42"/>
    <mergeCell ref="P41:P42"/>
    <mergeCell ref="S41:S42"/>
    <mergeCell ref="S47:S48"/>
    <mergeCell ref="T47:T48"/>
    <mergeCell ref="B49:B50"/>
    <mergeCell ref="C49:C68"/>
    <mergeCell ref="P49:P50"/>
    <mergeCell ref="Q49:Q50"/>
    <mergeCell ref="R49:R50"/>
    <mergeCell ref="S49:S50"/>
    <mergeCell ref="T49:T50"/>
    <mergeCell ref="B51:B52"/>
    <mergeCell ref="T53:T54"/>
    <mergeCell ref="B55:B56"/>
    <mergeCell ref="P55:P56"/>
    <mergeCell ref="Q55:Q56"/>
    <mergeCell ref="R55:R56"/>
    <mergeCell ref="S55:S56"/>
    <mergeCell ref="T55:T56"/>
    <mergeCell ref="P51:P52"/>
    <mergeCell ref="Q51:Q52"/>
    <mergeCell ref="R51:R52"/>
    <mergeCell ref="S51:S52"/>
    <mergeCell ref="T51:T52"/>
    <mergeCell ref="B53:B54"/>
    <mergeCell ref="P53:P54"/>
    <mergeCell ref="Q53:Q54"/>
    <mergeCell ref="R53:R54"/>
    <mergeCell ref="S53:S54"/>
    <mergeCell ref="T61:T62"/>
    <mergeCell ref="B59:B60"/>
    <mergeCell ref="P59:P60"/>
    <mergeCell ref="Q59:Q60"/>
    <mergeCell ref="R59:R60"/>
    <mergeCell ref="S59:S60"/>
    <mergeCell ref="T59:T60"/>
    <mergeCell ref="B57:B58"/>
    <mergeCell ref="P57:P58"/>
    <mergeCell ref="Q57:Q58"/>
    <mergeCell ref="R57:R58"/>
    <mergeCell ref="S57:S58"/>
    <mergeCell ref="T57:T58"/>
    <mergeCell ref="A63:A64"/>
    <mergeCell ref="B63:B64"/>
    <mergeCell ref="P63:P64"/>
    <mergeCell ref="Q63:Q64"/>
    <mergeCell ref="R63:R64"/>
    <mergeCell ref="S63:S64"/>
    <mergeCell ref="B61:B62"/>
    <mergeCell ref="P61:P62"/>
    <mergeCell ref="Q61:Q62"/>
    <mergeCell ref="R61:R62"/>
    <mergeCell ref="S61:S62"/>
    <mergeCell ref="T63:T64"/>
    <mergeCell ref="B65:B66"/>
    <mergeCell ref="P65:P66"/>
    <mergeCell ref="T65:T66"/>
    <mergeCell ref="B67:B68"/>
    <mergeCell ref="P67:P68"/>
    <mergeCell ref="Q67:Q68"/>
    <mergeCell ref="R67:R68"/>
    <mergeCell ref="S67:S68"/>
    <mergeCell ref="T67:T68"/>
    <mergeCell ref="T72:T73"/>
    <mergeCell ref="B74:B75"/>
    <mergeCell ref="P74:P75"/>
    <mergeCell ref="Q74:Q75"/>
    <mergeCell ref="B76:B77"/>
    <mergeCell ref="P76:P77"/>
    <mergeCell ref="Q76:Q77"/>
    <mergeCell ref="R76:R77"/>
    <mergeCell ref="S76:S77"/>
    <mergeCell ref="T76:T77"/>
    <mergeCell ref="B72:B73"/>
    <mergeCell ref="C72:C79"/>
    <mergeCell ref="P72:P73"/>
    <mergeCell ref="Q72:Q73"/>
    <mergeCell ref="R72:R73"/>
    <mergeCell ref="S72:S73"/>
    <mergeCell ref="B78:B79"/>
    <mergeCell ref="P78:P79"/>
    <mergeCell ref="Q78:Q79"/>
    <mergeCell ref="T78:T79"/>
    <mergeCell ref="B80:B81"/>
    <mergeCell ref="C80:C85"/>
    <mergeCell ref="P80:P81"/>
    <mergeCell ref="Q80:Q81"/>
    <mergeCell ref="R80:R81"/>
    <mergeCell ref="S80:S81"/>
    <mergeCell ref="T80:T81"/>
    <mergeCell ref="B82:B83"/>
    <mergeCell ref="P82:P83"/>
    <mergeCell ref="Q82:Q83"/>
    <mergeCell ref="S82:S83"/>
    <mergeCell ref="T82:T83"/>
    <mergeCell ref="B84:B85"/>
    <mergeCell ref="P84:P85"/>
    <mergeCell ref="Q84:Q85"/>
    <mergeCell ref="R84:R85"/>
    <mergeCell ref="S84:S85"/>
    <mergeCell ref="T84:T85"/>
    <mergeCell ref="S94:S95"/>
    <mergeCell ref="T94:T95"/>
    <mergeCell ref="B96:B97"/>
    <mergeCell ref="C96:C97"/>
    <mergeCell ref="T96:T97"/>
    <mergeCell ref="B100:T100"/>
    <mergeCell ref="B88:T88"/>
    <mergeCell ref="B89:B90"/>
    <mergeCell ref="C89:C90"/>
    <mergeCell ref="P89:P90"/>
    <mergeCell ref="B93:T93"/>
    <mergeCell ref="B94:B95"/>
    <mergeCell ref="C94:C95"/>
    <mergeCell ref="P94:P95"/>
    <mergeCell ref="Q94:Q95"/>
    <mergeCell ref="R94:R95"/>
    <mergeCell ref="B108:B109"/>
    <mergeCell ref="P108:P109"/>
    <mergeCell ref="Q108:Q109"/>
    <mergeCell ref="R108:R109"/>
    <mergeCell ref="S108:S109"/>
    <mergeCell ref="T108:T109"/>
    <mergeCell ref="B101:B102"/>
    <mergeCell ref="C101:C104"/>
    <mergeCell ref="P101:P102"/>
    <mergeCell ref="B103:B104"/>
    <mergeCell ref="P103:P104"/>
    <mergeCell ref="B107:T107"/>
    <mergeCell ref="B112:B113"/>
    <mergeCell ref="P112:P113"/>
    <mergeCell ref="Q112:Q113"/>
    <mergeCell ref="R112:R113"/>
    <mergeCell ref="S112:S113"/>
    <mergeCell ref="T112:T113"/>
    <mergeCell ref="B110:B111"/>
    <mergeCell ref="P110:P111"/>
    <mergeCell ref="Q110:Q111"/>
    <mergeCell ref="R110:R111"/>
    <mergeCell ref="S110:S111"/>
    <mergeCell ref="T110:T111"/>
    <mergeCell ref="B114:B115"/>
    <mergeCell ref="P114:P115"/>
    <mergeCell ref="R114:R115"/>
    <mergeCell ref="S114:S115"/>
    <mergeCell ref="T114:T115"/>
    <mergeCell ref="B116:B117"/>
    <mergeCell ref="P116:P117"/>
    <mergeCell ref="Q116:Q117"/>
    <mergeCell ref="R116:R117"/>
    <mergeCell ref="S116:S117"/>
    <mergeCell ref="B120:B121"/>
    <mergeCell ref="P120:P121"/>
    <mergeCell ref="Q120:Q121"/>
    <mergeCell ref="R120:R121"/>
    <mergeCell ref="S120:S121"/>
    <mergeCell ref="T120:T121"/>
    <mergeCell ref="T116:T117"/>
    <mergeCell ref="B118:B119"/>
    <mergeCell ref="P118:P119"/>
    <mergeCell ref="Q118:Q119"/>
    <mergeCell ref="R118:R119"/>
    <mergeCell ref="S118:S119"/>
    <mergeCell ref="T118:T119"/>
    <mergeCell ref="B124:B125"/>
    <mergeCell ref="P124:P125"/>
    <mergeCell ref="Q124:Q125"/>
    <mergeCell ref="R124:R125"/>
    <mergeCell ref="S124:S125"/>
    <mergeCell ref="T124:T125"/>
    <mergeCell ref="B122:B123"/>
    <mergeCell ref="P122:P123"/>
    <mergeCell ref="Q122:Q123"/>
    <mergeCell ref="R122:R123"/>
    <mergeCell ref="S122:S123"/>
    <mergeCell ref="T122:T123"/>
    <mergeCell ref="T130:T131"/>
    <mergeCell ref="B128:B129"/>
    <mergeCell ref="P128:P129"/>
    <mergeCell ref="Q128:Q129"/>
    <mergeCell ref="R128:R129"/>
    <mergeCell ref="S128:S129"/>
    <mergeCell ref="T128:T129"/>
    <mergeCell ref="B126:B127"/>
    <mergeCell ref="P126:P127"/>
    <mergeCell ref="Q126:Q127"/>
    <mergeCell ref="R126:R127"/>
    <mergeCell ref="S126:S127"/>
    <mergeCell ref="T126:T127"/>
    <mergeCell ref="B132:B133"/>
    <mergeCell ref="B134:B135"/>
    <mergeCell ref="P134:P135"/>
    <mergeCell ref="Q134:Q135"/>
    <mergeCell ref="R134:R135"/>
    <mergeCell ref="S134:S135"/>
    <mergeCell ref="B130:B131"/>
    <mergeCell ref="P130:P131"/>
    <mergeCell ref="Q130:Q131"/>
    <mergeCell ref="R130:R131"/>
    <mergeCell ref="S130:S131"/>
    <mergeCell ref="B151:C151"/>
    <mergeCell ref="B152:C152"/>
    <mergeCell ref="B141:B142"/>
    <mergeCell ref="P141:P142"/>
    <mergeCell ref="Q141:Q142"/>
    <mergeCell ref="R141:R142"/>
    <mergeCell ref="S141:S142"/>
    <mergeCell ref="T141:T142"/>
    <mergeCell ref="T134:T135"/>
    <mergeCell ref="B138:T138"/>
    <mergeCell ref="B139:B140"/>
    <mergeCell ref="P139:P140"/>
    <mergeCell ref="Q139:Q140"/>
    <mergeCell ref="R139:R140"/>
    <mergeCell ref="S139:S140"/>
    <mergeCell ref="T139:T140"/>
  </mergeCells>
  <printOptions horizontalCentered="1"/>
  <pageMargins left="0.23622047244094491" right="0.23622047244094491" top="0.74803149606299213" bottom="0.74803149606299213" header="0.31496062992125984" footer="0.31496062992125984"/>
  <pageSetup paperSize="3" fitToWidth="4"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F8EF-AB8C-456A-A9AA-ABBBCECA8DAB}">
  <dimension ref="A1:S157"/>
  <sheetViews>
    <sheetView workbookViewId="0">
      <selection activeCell="B11" sqref="B11"/>
    </sheetView>
  </sheetViews>
  <sheetFormatPr baseColWidth="10" defaultColWidth="11.28515625" defaultRowHeight="17.25" customHeight="1" x14ac:dyDescent="0.25"/>
  <cols>
    <col min="1" max="1" width="11.28515625" style="128"/>
    <col min="2" max="2" width="87.7109375" customWidth="1"/>
    <col min="3" max="3" width="26.85546875" style="121" customWidth="1"/>
    <col min="4" max="5" width="11.28515625" style="180"/>
  </cols>
  <sheetData>
    <row r="1" spans="1:19" ht="17.25" customHeight="1" thickBot="1" x14ac:dyDescent="0.3">
      <c r="A1" s="357" t="s">
        <v>183</v>
      </c>
      <c r="B1" s="357"/>
      <c r="C1" s="357"/>
      <c r="D1" s="357"/>
      <c r="E1" s="357"/>
      <c r="F1" s="357"/>
      <c r="G1" s="357"/>
      <c r="H1" s="357"/>
      <c r="I1" s="357"/>
      <c r="J1" s="357"/>
      <c r="K1" s="357"/>
      <c r="L1" s="357"/>
      <c r="M1" s="357"/>
      <c r="N1" s="357"/>
      <c r="O1" s="357"/>
      <c r="P1" s="357"/>
      <c r="Q1" s="357"/>
    </row>
    <row r="2" spans="1:19" ht="17.25" customHeight="1" thickTop="1" thickBot="1" x14ac:dyDescent="0.3">
      <c r="A2" s="122" t="s">
        <v>131</v>
      </c>
      <c r="B2" s="101" t="s">
        <v>181</v>
      </c>
      <c r="C2" s="117" t="s">
        <v>182</v>
      </c>
      <c r="D2" s="173" t="s">
        <v>258</v>
      </c>
      <c r="E2" s="173" t="s">
        <v>257</v>
      </c>
      <c r="F2" s="102" t="s">
        <v>132</v>
      </c>
      <c r="G2" s="102" t="s">
        <v>133</v>
      </c>
      <c r="H2" s="102" t="s">
        <v>134</v>
      </c>
      <c r="I2" s="102" t="s">
        <v>135</v>
      </c>
      <c r="J2" s="102" t="s">
        <v>136</v>
      </c>
      <c r="K2" s="102" t="s">
        <v>137</v>
      </c>
      <c r="L2" s="102" t="s">
        <v>138</v>
      </c>
      <c r="M2" s="102" t="s">
        <v>139</v>
      </c>
      <c r="N2" s="102" t="s">
        <v>140</v>
      </c>
      <c r="O2" s="102" t="s">
        <v>141</v>
      </c>
      <c r="P2" s="102" t="s">
        <v>142</v>
      </c>
      <c r="Q2" s="102" t="s">
        <v>143</v>
      </c>
    </row>
    <row r="3" spans="1:19" ht="17.25" customHeight="1" thickTop="1" x14ac:dyDescent="0.25">
      <c r="A3" s="358" t="s">
        <v>121</v>
      </c>
      <c r="B3" s="99" t="s">
        <v>27</v>
      </c>
      <c r="C3" s="141"/>
      <c r="D3" s="174"/>
      <c r="E3" s="174"/>
      <c r="F3" s="100"/>
      <c r="G3" s="100"/>
      <c r="H3" s="100"/>
      <c r="I3" s="100"/>
      <c r="J3" s="100"/>
      <c r="K3" s="100"/>
      <c r="L3" s="100"/>
      <c r="M3" s="133">
        <v>1</v>
      </c>
      <c r="O3" s="100"/>
      <c r="P3" s="100"/>
      <c r="Q3" s="100"/>
    </row>
    <row r="4" spans="1:19" ht="17.25" customHeight="1" x14ac:dyDescent="0.25">
      <c r="A4" s="358"/>
      <c r="B4" s="126" t="s">
        <v>144</v>
      </c>
      <c r="C4" s="118" t="s">
        <v>203</v>
      </c>
      <c r="D4" s="168" t="s">
        <v>259</v>
      </c>
      <c r="E4" s="168" t="s">
        <v>260</v>
      </c>
      <c r="F4" s="94"/>
      <c r="G4" s="133">
        <v>1</v>
      </c>
      <c r="H4" s="94"/>
      <c r="I4" s="94"/>
      <c r="J4" s="94"/>
      <c r="K4" s="94"/>
      <c r="L4" s="94"/>
      <c r="M4" s="94"/>
      <c r="N4" s="94"/>
      <c r="O4" s="94"/>
      <c r="P4" s="94"/>
      <c r="Q4" s="94"/>
    </row>
    <row r="5" spans="1:19" ht="17.25" customHeight="1" x14ac:dyDescent="0.25">
      <c r="A5" s="358"/>
      <c r="B5" s="94" t="s">
        <v>145</v>
      </c>
      <c r="C5" s="118" t="s">
        <v>204</v>
      </c>
      <c r="D5" s="167" t="s">
        <v>261</v>
      </c>
      <c r="E5" s="167" t="s">
        <v>262</v>
      </c>
      <c r="F5" s="94"/>
      <c r="G5" s="94"/>
      <c r="H5" s="94"/>
      <c r="I5" s="94"/>
      <c r="J5" s="94"/>
      <c r="K5" s="94"/>
      <c r="L5" s="94"/>
      <c r="M5" s="133">
        <v>1</v>
      </c>
      <c r="N5" s="94"/>
      <c r="O5" s="94"/>
      <c r="P5" s="133">
        <v>1</v>
      </c>
      <c r="Q5" s="94"/>
    </row>
    <row r="6" spans="1:19" ht="17.25" customHeight="1" x14ac:dyDescent="0.25">
      <c r="A6" s="358"/>
      <c r="B6" s="94" t="s">
        <v>146</v>
      </c>
      <c r="C6" s="118" t="s">
        <v>209</v>
      </c>
      <c r="D6" s="167" t="s">
        <v>263</v>
      </c>
      <c r="E6" s="166" t="s">
        <v>264</v>
      </c>
      <c r="F6" s="94"/>
      <c r="G6" s="137">
        <v>1</v>
      </c>
      <c r="H6" s="94"/>
      <c r="I6" s="94"/>
      <c r="J6" s="137">
        <v>1</v>
      </c>
      <c r="K6" s="94"/>
      <c r="L6" s="94"/>
      <c r="M6" s="94"/>
      <c r="N6" s="94"/>
      <c r="O6" s="94"/>
      <c r="P6" s="94"/>
      <c r="Q6" s="94"/>
    </row>
    <row r="7" spans="1:19" ht="17.25" customHeight="1" x14ac:dyDescent="0.25">
      <c r="A7" s="358"/>
      <c r="B7" s="94" t="s">
        <v>147</v>
      </c>
      <c r="C7" s="142" t="s">
        <v>205</v>
      </c>
      <c r="D7" s="168" t="s">
        <v>259</v>
      </c>
      <c r="E7" s="168" t="s">
        <v>260</v>
      </c>
      <c r="F7" s="94"/>
      <c r="G7" s="94"/>
      <c r="H7" s="135">
        <v>1</v>
      </c>
      <c r="I7" s="94"/>
      <c r="J7" s="94"/>
      <c r="K7" s="94"/>
      <c r="L7" s="94"/>
      <c r="M7" s="94"/>
      <c r="N7" s="94"/>
      <c r="O7" s="94"/>
      <c r="P7" s="94"/>
      <c r="Q7" s="94"/>
    </row>
    <row r="8" spans="1:19" ht="17.25" customHeight="1" x14ac:dyDescent="0.25">
      <c r="A8" s="358"/>
      <c r="B8" s="94" t="s">
        <v>148</v>
      </c>
      <c r="C8" s="142" t="s">
        <v>206</v>
      </c>
      <c r="D8" s="167" t="s">
        <v>265</v>
      </c>
      <c r="E8" s="167" t="s">
        <v>262</v>
      </c>
      <c r="F8" s="94"/>
      <c r="G8" s="94"/>
      <c r="H8" s="135">
        <v>1</v>
      </c>
      <c r="I8" s="94"/>
      <c r="J8" s="94"/>
      <c r="K8" s="94"/>
      <c r="L8" s="94"/>
      <c r="M8" s="135">
        <v>1</v>
      </c>
      <c r="N8" s="94"/>
      <c r="O8" s="94"/>
      <c r="P8" s="94"/>
      <c r="Q8" s="94"/>
    </row>
    <row r="9" spans="1:19" ht="17.25" customHeight="1" x14ac:dyDescent="0.25">
      <c r="A9" s="358"/>
      <c r="B9" s="94" t="s">
        <v>149</v>
      </c>
      <c r="C9" s="142" t="s">
        <v>207</v>
      </c>
      <c r="D9" s="167" t="s">
        <v>268</v>
      </c>
      <c r="E9" s="166" t="s">
        <v>264</v>
      </c>
      <c r="F9" s="94"/>
      <c r="G9" s="94"/>
      <c r="H9" s="94"/>
      <c r="J9" s="94"/>
      <c r="K9" s="94"/>
      <c r="L9" s="94"/>
      <c r="M9" s="135">
        <v>1</v>
      </c>
      <c r="N9" s="94"/>
      <c r="O9" s="94"/>
      <c r="P9" s="94"/>
      <c r="Q9" s="94"/>
    </row>
    <row r="10" spans="1:19" ht="17.25" customHeight="1" x14ac:dyDescent="0.25">
      <c r="A10" s="358"/>
      <c r="B10" s="130" t="s">
        <v>214</v>
      </c>
      <c r="C10" s="142" t="s">
        <v>208</v>
      </c>
      <c r="D10" s="167" t="s">
        <v>268</v>
      </c>
      <c r="E10" s="166" t="s">
        <v>264</v>
      </c>
      <c r="F10" s="94"/>
      <c r="G10" s="94"/>
      <c r="H10" s="94"/>
      <c r="I10" s="94"/>
      <c r="J10" s="94"/>
      <c r="K10" s="94"/>
      <c r="L10" s="94"/>
      <c r="M10" s="94"/>
      <c r="N10" s="94"/>
      <c r="O10" s="94"/>
      <c r="P10" s="136">
        <v>1</v>
      </c>
      <c r="Q10" s="94"/>
    </row>
    <row r="11" spans="1:19" ht="17.25" customHeight="1" x14ac:dyDescent="0.25">
      <c r="A11" s="358"/>
      <c r="B11" s="126" t="s">
        <v>150</v>
      </c>
      <c r="C11" s="142" t="s">
        <v>211</v>
      </c>
      <c r="D11" s="170" t="s">
        <v>269</v>
      </c>
      <c r="E11" s="170" t="s">
        <v>266</v>
      </c>
      <c r="F11" s="94"/>
      <c r="G11" s="135">
        <v>1</v>
      </c>
      <c r="H11" s="135">
        <v>1</v>
      </c>
      <c r="I11" s="135">
        <v>1</v>
      </c>
      <c r="J11" s="135">
        <v>1</v>
      </c>
      <c r="K11" s="135">
        <v>1</v>
      </c>
      <c r="L11" s="135">
        <v>1</v>
      </c>
      <c r="M11" s="135">
        <v>1</v>
      </c>
      <c r="N11" s="135">
        <v>1</v>
      </c>
      <c r="O11" s="135">
        <v>1</v>
      </c>
      <c r="P11" s="135">
        <v>1</v>
      </c>
      <c r="Q11" s="135">
        <v>1</v>
      </c>
      <c r="S11" s="139" t="s">
        <v>219</v>
      </c>
    </row>
    <row r="12" spans="1:19" ht="17.25" customHeight="1" x14ac:dyDescent="0.25">
      <c r="A12" s="358"/>
      <c r="B12" s="94" t="s">
        <v>151</v>
      </c>
      <c r="C12" s="143" t="s">
        <v>212</v>
      </c>
      <c r="D12" s="167" t="s">
        <v>270</v>
      </c>
      <c r="E12" s="166" t="s">
        <v>264</v>
      </c>
      <c r="F12" s="135">
        <v>1</v>
      </c>
      <c r="G12" s="135">
        <v>1</v>
      </c>
      <c r="H12" s="135">
        <v>1</v>
      </c>
      <c r="I12" s="135">
        <v>1</v>
      </c>
      <c r="J12" s="135">
        <v>1</v>
      </c>
      <c r="K12" s="135">
        <v>1</v>
      </c>
      <c r="L12" s="135">
        <v>1</v>
      </c>
      <c r="M12" s="135">
        <v>1</v>
      </c>
      <c r="N12" s="135">
        <v>1</v>
      </c>
      <c r="O12" s="135">
        <v>1</v>
      </c>
      <c r="P12" s="135">
        <v>1</v>
      </c>
      <c r="Q12" s="135">
        <v>1</v>
      </c>
    </row>
    <row r="13" spans="1:19" ht="17.25" customHeight="1" x14ac:dyDescent="0.25">
      <c r="A13" s="358"/>
      <c r="B13" s="359" t="s">
        <v>238</v>
      </c>
      <c r="C13" s="360"/>
      <c r="D13" s="175"/>
      <c r="E13" s="175"/>
      <c r="F13" s="161">
        <f>SUM(F3:F12)</f>
        <v>1</v>
      </c>
      <c r="G13" s="161">
        <f t="shared" ref="G13:Q13" si="0">SUM(G3:G12)</f>
        <v>4</v>
      </c>
      <c r="H13" s="161">
        <f t="shared" si="0"/>
        <v>4</v>
      </c>
      <c r="I13" s="161">
        <f t="shared" si="0"/>
        <v>2</v>
      </c>
      <c r="J13" s="161">
        <f t="shared" si="0"/>
        <v>3</v>
      </c>
      <c r="K13" s="161">
        <f t="shared" si="0"/>
        <v>2</v>
      </c>
      <c r="L13" s="161">
        <f t="shared" si="0"/>
        <v>2</v>
      </c>
      <c r="M13" s="161">
        <f t="shared" si="0"/>
        <v>6</v>
      </c>
      <c r="N13" s="161">
        <f t="shared" si="0"/>
        <v>2</v>
      </c>
      <c r="O13" s="161">
        <f t="shared" si="0"/>
        <v>2</v>
      </c>
      <c r="P13" s="161">
        <f t="shared" si="0"/>
        <v>4</v>
      </c>
      <c r="Q13" s="161">
        <f t="shared" si="0"/>
        <v>2</v>
      </c>
    </row>
    <row r="14" spans="1:19" ht="17.25" customHeight="1" x14ac:dyDescent="0.25">
      <c r="A14" s="358"/>
      <c r="B14" s="97" t="s">
        <v>180</v>
      </c>
      <c r="C14" s="144"/>
      <c r="D14" s="176"/>
      <c r="E14" s="176"/>
      <c r="F14" s="94"/>
      <c r="G14" s="94"/>
      <c r="H14" s="94"/>
      <c r="I14" s="94"/>
      <c r="J14" s="94"/>
      <c r="K14" s="94"/>
      <c r="L14" s="94"/>
      <c r="M14" s="94"/>
      <c r="N14" s="94"/>
      <c r="O14" s="94"/>
      <c r="P14" s="94"/>
      <c r="Q14" s="94"/>
    </row>
    <row r="15" spans="1:19" ht="17.25" customHeight="1" x14ac:dyDescent="0.25">
      <c r="A15" s="358"/>
      <c r="B15" s="140" t="s">
        <v>215</v>
      </c>
      <c r="C15" s="143" t="s">
        <v>213</v>
      </c>
      <c r="D15" s="167" t="s">
        <v>270</v>
      </c>
      <c r="E15" s="166" t="s">
        <v>264</v>
      </c>
      <c r="F15" s="94"/>
      <c r="G15" s="94"/>
      <c r="H15" s="94"/>
      <c r="I15" s="94"/>
      <c r="J15" s="94"/>
      <c r="K15" s="135">
        <v>1</v>
      </c>
      <c r="L15" s="94"/>
      <c r="M15" s="94"/>
      <c r="N15" s="94"/>
      <c r="O15" s="94"/>
      <c r="P15" s="134">
        <v>1</v>
      </c>
      <c r="Q15" s="94"/>
    </row>
    <row r="16" spans="1:19" ht="17.25" customHeight="1" x14ac:dyDescent="0.25">
      <c r="A16" s="358"/>
      <c r="B16" s="159" t="s">
        <v>152</v>
      </c>
      <c r="C16" s="143" t="s">
        <v>216</v>
      </c>
      <c r="D16" s="177" t="s">
        <v>271</v>
      </c>
      <c r="E16" s="177" t="s">
        <v>272</v>
      </c>
      <c r="F16" s="94"/>
      <c r="G16" s="94"/>
      <c r="H16" s="94"/>
      <c r="J16" s="94"/>
      <c r="K16" s="94"/>
      <c r="L16" s="94"/>
      <c r="M16" s="94"/>
      <c r="N16" s="134">
        <v>1</v>
      </c>
      <c r="O16" s="94"/>
      <c r="P16" s="94"/>
      <c r="Q16" s="94"/>
    </row>
    <row r="17" spans="1:17" ht="17.25" customHeight="1" x14ac:dyDescent="0.25">
      <c r="A17" s="358"/>
      <c r="B17" s="157" t="s">
        <v>153</v>
      </c>
      <c r="C17" s="143" t="s">
        <v>217</v>
      </c>
      <c r="D17" s="178" t="s">
        <v>273</v>
      </c>
      <c r="E17" s="177" t="s">
        <v>274</v>
      </c>
      <c r="F17" s="94"/>
      <c r="G17" s="94"/>
      <c r="H17" s="135">
        <v>1</v>
      </c>
      <c r="I17" s="94"/>
      <c r="J17" s="94"/>
      <c r="K17" s="94"/>
      <c r="L17" s="94"/>
      <c r="M17" s="94"/>
      <c r="N17" s="94"/>
      <c r="O17" s="94"/>
      <c r="P17" s="94"/>
      <c r="Q17" s="94"/>
    </row>
    <row r="18" spans="1:17" ht="17.25" customHeight="1" x14ac:dyDescent="0.25">
      <c r="A18" s="358"/>
      <c r="B18" s="140" t="s">
        <v>154</v>
      </c>
      <c r="C18" s="145" t="s">
        <v>218</v>
      </c>
      <c r="D18" s="167" t="s">
        <v>268</v>
      </c>
      <c r="E18" s="166" t="s">
        <v>264</v>
      </c>
      <c r="F18" s="94"/>
      <c r="G18" s="94"/>
      <c r="H18" s="94"/>
      <c r="I18" s="94"/>
      <c r="J18" s="94"/>
      <c r="K18" s="135">
        <v>1</v>
      </c>
      <c r="L18" s="94"/>
      <c r="M18" s="94"/>
      <c r="N18" s="94"/>
      <c r="O18" s="94"/>
      <c r="P18" s="94"/>
      <c r="Q18" s="94"/>
    </row>
    <row r="19" spans="1:17" ht="17.25" customHeight="1" x14ac:dyDescent="0.25">
      <c r="A19" s="358"/>
      <c r="B19" s="94" t="s">
        <v>155</v>
      </c>
      <c r="C19" s="146" t="s">
        <v>220</v>
      </c>
      <c r="D19" s="167" t="s">
        <v>268</v>
      </c>
      <c r="E19" s="166" t="s">
        <v>264</v>
      </c>
      <c r="F19" s="94"/>
      <c r="H19" s="94"/>
      <c r="I19" s="94"/>
      <c r="J19" s="94"/>
      <c r="K19" s="94"/>
      <c r="L19" s="94"/>
      <c r="M19" s="94"/>
      <c r="N19" s="135">
        <v>1</v>
      </c>
      <c r="O19" s="94"/>
      <c r="P19" s="94"/>
      <c r="Q19" s="94"/>
    </row>
    <row r="20" spans="1:17" ht="17.25" customHeight="1" x14ac:dyDescent="0.25">
      <c r="A20" s="358"/>
      <c r="B20" s="94" t="s">
        <v>156</v>
      </c>
      <c r="C20" s="145" t="s">
        <v>221</v>
      </c>
      <c r="D20" s="167" t="s">
        <v>268</v>
      </c>
      <c r="E20" s="166" t="s">
        <v>264</v>
      </c>
      <c r="F20" s="94"/>
      <c r="G20" s="94"/>
      <c r="H20" s="94"/>
      <c r="I20" s="94"/>
      <c r="J20" s="94"/>
      <c r="K20" s="94"/>
      <c r="L20" s="94"/>
      <c r="M20" s="94"/>
      <c r="N20" s="135">
        <v>1</v>
      </c>
      <c r="O20" s="94"/>
      <c r="P20" s="94"/>
      <c r="Q20" s="94"/>
    </row>
    <row r="21" spans="1:17" ht="17.25" customHeight="1" x14ac:dyDescent="0.25">
      <c r="A21" s="358"/>
      <c r="B21" s="94" t="s">
        <v>157</v>
      </c>
      <c r="C21" s="146" t="s">
        <v>222</v>
      </c>
      <c r="D21" s="167" t="s">
        <v>268</v>
      </c>
      <c r="E21" s="166" t="s">
        <v>264</v>
      </c>
      <c r="F21" s="94"/>
      <c r="G21" s="94"/>
      <c r="H21" s="94"/>
      <c r="I21" s="94"/>
      <c r="J21" s="94"/>
      <c r="K21" s="94"/>
      <c r="L21" s="94"/>
      <c r="M21" s="94"/>
      <c r="N21" s="123"/>
      <c r="O21" s="135">
        <v>1</v>
      </c>
      <c r="P21" s="135">
        <v>1</v>
      </c>
      <c r="Q21" s="94"/>
    </row>
    <row r="22" spans="1:17" ht="17.25" customHeight="1" x14ac:dyDescent="0.25">
      <c r="A22" s="358"/>
      <c r="B22" s="94" t="s">
        <v>158</v>
      </c>
      <c r="C22" s="145" t="s">
        <v>223</v>
      </c>
      <c r="D22" s="167" t="s">
        <v>268</v>
      </c>
      <c r="E22" s="166" t="s">
        <v>264</v>
      </c>
      <c r="F22" s="94"/>
      <c r="G22" s="94"/>
      <c r="H22" s="94"/>
      <c r="I22" s="94"/>
      <c r="J22" s="94"/>
      <c r="K22" s="94"/>
      <c r="L22" s="94"/>
      <c r="M22" s="94"/>
      <c r="N22" s="94"/>
      <c r="O22" s="135">
        <v>1</v>
      </c>
      <c r="P22" s="135">
        <v>1</v>
      </c>
      <c r="Q22" s="94"/>
    </row>
    <row r="23" spans="1:17" ht="17.25" customHeight="1" x14ac:dyDescent="0.25">
      <c r="A23" s="358"/>
      <c r="B23" s="94" t="s">
        <v>159</v>
      </c>
      <c r="C23" s="146" t="s">
        <v>224</v>
      </c>
      <c r="D23" s="167" t="s">
        <v>268</v>
      </c>
      <c r="E23" s="166" t="s">
        <v>264</v>
      </c>
      <c r="F23" s="94"/>
      <c r="G23" s="94"/>
      <c r="H23" s="94"/>
      <c r="I23" s="94"/>
      <c r="J23" s="135">
        <v>1</v>
      </c>
      <c r="K23" s="94"/>
      <c r="L23" s="94"/>
      <c r="M23" s="94"/>
      <c r="N23" s="94"/>
      <c r="O23" s="94"/>
      <c r="P23" s="94"/>
      <c r="Q23" s="94"/>
    </row>
    <row r="24" spans="1:17" ht="17.25" customHeight="1" x14ac:dyDescent="0.25">
      <c r="A24" s="358"/>
      <c r="B24" s="94" t="s">
        <v>160</v>
      </c>
      <c r="C24" s="145" t="s">
        <v>225</v>
      </c>
      <c r="D24" s="167" t="s">
        <v>268</v>
      </c>
      <c r="E24" s="166" t="s">
        <v>264</v>
      </c>
      <c r="F24" s="94"/>
      <c r="G24" s="94"/>
      <c r="H24" s="94"/>
      <c r="I24" s="135">
        <v>1</v>
      </c>
      <c r="J24" s="94"/>
      <c r="K24" s="94"/>
      <c r="L24" s="94"/>
      <c r="M24" s="94"/>
      <c r="N24" s="94"/>
      <c r="O24" s="94"/>
      <c r="P24" s="134">
        <v>1</v>
      </c>
      <c r="Q24" s="94"/>
    </row>
    <row r="25" spans="1:17" ht="17.25" customHeight="1" x14ac:dyDescent="0.25">
      <c r="A25" s="358"/>
      <c r="B25" s="94" t="s">
        <v>161</v>
      </c>
      <c r="C25" s="146" t="s">
        <v>226</v>
      </c>
      <c r="D25" s="167" t="s">
        <v>268</v>
      </c>
      <c r="E25" s="166" t="s">
        <v>264</v>
      </c>
      <c r="F25" s="94"/>
      <c r="G25" s="94"/>
      <c r="H25" s="94"/>
      <c r="I25" s="94"/>
      <c r="J25" s="94"/>
      <c r="K25" s="94"/>
      <c r="L25" s="94"/>
      <c r="M25" s="94"/>
      <c r="N25" s="94"/>
      <c r="O25" s="135">
        <v>1</v>
      </c>
      <c r="P25" s="94"/>
      <c r="Q25" s="94"/>
    </row>
    <row r="26" spans="1:17" ht="17.25" customHeight="1" x14ac:dyDescent="0.25">
      <c r="A26" s="358"/>
      <c r="B26" s="96" t="s">
        <v>228</v>
      </c>
      <c r="C26" s="160" t="s">
        <v>227</v>
      </c>
      <c r="D26" s="167" t="s">
        <v>268</v>
      </c>
      <c r="E26" s="166" t="s">
        <v>264</v>
      </c>
      <c r="F26" s="94"/>
      <c r="G26" s="94"/>
      <c r="H26" s="94"/>
      <c r="I26" s="94"/>
      <c r="J26" s="94"/>
      <c r="K26" s="135">
        <v>1</v>
      </c>
      <c r="L26" s="94"/>
      <c r="M26" s="94"/>
      <c r="N26" s="94"/>
      <c r="O26" s="94"/>
      <c r="P26" s="94"/>
      <c r="Q26" s="135">
        <v>1</v>
      </c>
    </row>
    <row r="27" spans="1:17" ht="17.25" customHeight="1" x14ac:dyDescent="0.25">
      <c r="A27" s="358"/>
      <c r="B27" s="361" t="s">
        <v>238</v>
      </c>
      <c r="C27" s="361"/>
      <c r="D27" s="179"/>
      <c r="E27" s="179"/>
      <c r="F27" s="98">
        <f>SUM(F15:F26)</f>
        <v>0</v>
      </c>
      <c r="G27" s="98">
        <f t="shared" ref="G27:Q27" si="1">SUM(G15:G26)</f>
        <v>0</v>
      </c>
      <c r="H27" s="98">
        <f t="shared" si="1"/>
        <v>1</v>
      </c>
      <c r="I27" s="98">
        <f t="shared" si="1"/>
        <v>1</v>
      </c>
      <c r="J27" s="98">
        <f t="shared" si="1"/>
        <v>1</v>
      </c>
      <c r="K27" s="98">
        <f t="shared" si="1"/>
        <v>3</v>
      </c>
      <c r="L27" s="98">
        <f t="shared" si="1"/>
        <v>0</v>
      </c>
      <c r="M27" s="98">
        <f t="shared" si="1"/>
        <v>0</v>
      </c>
      <c r="N27" s="98">
        <f t="shared" si="1"/>
        <v>3</v>
      </c>
      <c r="O27" s="98">
        <f t="shared" si="1"/>
        <v>3</v>
      </c>
      <c r="P27" s="98">
        <f t="shared" si="1"/>
        <v>4</v>
      </c>
      <c r="Q27" s="98">
        <f t="shared" si="1"/>
        <v>1</v>
      </c>
    </row>
    <row r="28" spans="1:17" ht="17.25" customHeight="1" x14ac:dyDescent="0.25">
      <c r="A28" s="358"/>
      <c r="B28" s="162" t="s">
        <v>162</v>
      </c>
      <c r="F28" s="94"/>
      <c r="G28" s="94"/>
      <c r="H28" s="94"/>
      <c r="I28" s="94"/>
      <c r="J28" s="94"/>
      <c r="K28" s="94"/>
      <c r="L28" s="94"/>
      <c r="M28" s="94"/>
      <c r="N28" s="94"/>
      <c r="O28" s="94"/>
      <c r="P28" s="94"/>
      <c r="Q28" s="94"/>
    </row>
    <row r="29" spans="1:17" ht="17.25" customHeight="1" x14ac:dyDescent="0.25">
      <c r="A29" s="358"/>
      <c r="B29" s="94" t="s">
        <v>163</v>
      </c>
      <c r="C29" s="143" t="s">
        <v>239</v>
      </c>
      <c r="D29" s="172" t="s">
        <v>259</v>
      </c>
      <c r="E29" s="172" t="s">
        <v>260</v>
      </c>
      <c r="F29" s="134">
        <v>1</v>
      </c>
      <c r="G29" s="134">
        <v>1</v>
      </c>
      <c r="H29" s="134">
        <v>1</v>
      </c>
      <c r="I29" s="134">
        <v>1</v>
      </c>
      <c r="J29" s="134">
        <v>1</v>
      </c>
      <c r="K29" s="134">
        <v>1</v>
      </c>
      <c r="L29" s="134">
        <v>1</v>
      </c>
      <c r="M29" s="134">
        <v>1</v>
      </c>
      <c r="N29" s="134">
        <v>1</v>
      </c>
      <c r="O29" s="134">
        <v>1</v>
      </c>
      <c r="P29" s="134">
        <v>1</v>
      </c>
      <c r="Q29" s="134">
        <v>1</v>
      </c>
    </row>
    <row r="30" spans="1:17" ht="17.25" customHeight="1" x14ac:dyDescent="0.25">
      <c r="A30" s="358"/>
      <c r="B30" s="130" t="s">
        <v>164</v>
      </c>
      <c r="C30" s="120" t="s">
        <v>240</v>
      </c>
      <c r="D30" s="172" t="s">
        <v>259</v>
      </c>
      <c r="E30" s="172" t="s">
        <v>260</v>
      </c>
      <c r="F30" s="94"/>
      <c r="G30" s="94"/>
      <c r="H30" s="94"/>
      <c r="I30" s="94"/>
      <c r="J30" s="94"/>
      <c r="K30" s="135">
        <v>1</v>
      </c>
      <c r="L30" s="94"/>
      <c r="M30" s="94"/>
      <c r="N30" s="94"/>
      <c r="O30" s="94"/>
      <c r="P30" s="94"/>
      <c r="Q30" s="135">
        <v>1</v>
      </c>
    </row>
    <row r="31" spans="1:17" ht="17.25" customHeight="1" x14ac:dyDescent="0.25">
      <c r="A31" s="358"/>
      <c r="B31" s="130" t="s">
        <v>165</v>
      </c>
      <c r="C31" s="118" t="s">
        <v>312</v>
      </c>
      <c r="D31" s="172" t="s">
        <v>259</v>
      </c>
      <c r="E31" s="172" t="s">
        <v>260</v>
      </c>
      <c r="F31" s="94"/>
      <c r="G31" s="134">
        <v>1</v>
      </c>
      <c r="H31" s="94"/>
      <c r="I31" s="94"/>
      <c r="J31" s="94"/>
      <c r="K31" s="94"/>
      <c r="L31" s="94"/>
      <c r="M31" s="134">
        <v>1</v>
      </c>
      <c r="N31" s="94"/>
      <c r="O31" s="94"/>
      <c r="P31" s="94"/>
      <c r="Q31" s="94"/>
    </row>
    <row r="32" spans="1:17" ht="17.25" customHeight="1" x14ac:dyDescent="0.25">
      <c r="A32" s="358"/>
      <c r="B32" s="140" t="s">
        <v>166</v>
      </c>
      <c r="C32" s="118" t="s">
        <v>241</v>
      </c>
      <c r="D32" s="172" t="s">
        <v>259</v>
      </c>
      <c r="E32" s="172" t="s">
        <v>260</v>
      </c>
      <c r="F32" s="94"/>
      <c r="G32" s="134">
        <v>1</v>
      </c>
      <c r="H32" s="94"/>
      <c r="I32" s="94"/>
      <c r="K32" s="94"/>
      <c r="L32" s="94"/>
      <c r="M32" s="134">
        <v>1</v>
      </c>
      <c r="N32" s="94"/>
      <c r="O32" s="94"/>
      <c r="P32" s="94"/>
      <c r="Q32" s="94"/>
    </row>
    <row r="33" spans="1:18" ht="17.25" customHeight="1" x14ac:dyDescent="0.25">
      <c r="A33" s="358"/>
      <c r="B33" s="130" t="s">
        <v>167</v>
      </c>
      <c r="C33" s="118" t="s">
        <v>242</v>
      </c>
      <c r="D33" s="172" t="s">
        <v>259</v>
      </c>
      <c r="E33" s="172" t="s">
        <v>260</v>
      </c>
      <c r="F33" s="94"/>
      <c r="G33" s="134">
        <v>1</v>
      </c>
      <c r="H33" s="94"/>
      <c r="I33" s="94"/>
      <c r="J33" s="94"/>
      <c r="K33" s="94"/>
      <c r="L33" s="94"/>
      <c r="M33" s="134">
        <v>1</v>
      </c>
      <c r="N33" s="94"/>
      <c r="O33" s="94"/>
      <c r="P33" s="94"/>
      <c r="Q33" s="94"/>
    </row>
    <row r="34" spans="1:18" ht="17.25" customHeight="1" x14ac:dyDescent="0.25">
      <c r="A34" s="358"/>
      <c r="B34" s="94" t="s">
        <v>168</v>
      </c>
      <c r="C34" s="118" t="s">
        <v>243</v>
      </c>
      <c r="D34" s="172" t="s">
        <v>259</v>
      </c>
      <c r="E34" s="172" t="s">
        <v>260</v>
      </c>
      <c r="F34" s="94"/>
      <c r="G34" s="94"/>
      <c r="H34" s="94"/>
      <c r="I34" s="94"/>
      <c r="J34" s="94"/>
      <c r="K34" s="94"/>
      <c r="L34" s="134">
        <v>1</v>
      </c>
      <c r="M34" s="94"/>
      <c r="N34" s="94"/>
      <c r="O34" s="94"/>
      <c r="P34" s="94"/>
      <c r="Q34" s="134">
        <v>1</v>
      </c>
    </row>
    <row r="35" spans="1:18" ht="17.25" customHeight="1" x14ac:dyDescent="0.25">
      <c r="A35" s="358"/>
      <c r="B35" s="159" t="s">
        <v>245</v>
      </c>
      <c r="C35" s="118" t="s">
        <v>244</v>
      </c>
      <c r="D35" s="167" t="s">
        <v>268</v>
      </c>
      <c r="E35" s="166" t="s">
        <v>264</v>
      </c>
      <c r="F35" s="94"/>
      <c r="G35" s="94"/>
      <c r="H35" s="94"/>
      <c r="I35" s="94"/>
      <c r="J35" s="134">
        <v>1</v>
      </c>
      <c r="K35" s="94"/>
      <c r="L35" s="94"/>
      <c r="M35" s="94"/>
      <c r="N35" s="94"/>
      <c r="O35" s="134">
        <v>1</v>
      </c>
      <c r="P35" s="94"/>
      <c r="Q35" s="94"/>
    </row>
    <row r="36" spans="1:18" ht="17.25" customHeight="1" x14ac:dyDescent="0.25">
      <c r="A36" s="358"/>
      <c r="B36" s="132" t="s">
        <v>169</v>
      </c>
      <c r="C36" s="118" t="s">
        <v>246</v>
      </c>
      <c r="D36" s="172" t="s">
        <v>275</v>
      </c>
      <c r="E36" s="172" t="s">
        <v>260</v>
      </c>
      <c r="F36" s="94"/>
      <c r="G36" s="165">
        <v>1</v>
      </c>
      <c r="H36" s="94"/>
      <c r="I36" s="94"/>
      <c r="J36" s="94"/>
      <c r="K36" s="135">
        <v>1</v>
      </c>
      <c r="L36" s="94"/>
      <c r="M36" s="94"/>
      <c r="N36" s="94"/>
      <c r="O36" s="94"/>
      <c r="P36" s="94"/>
      <c r="Q36" s="94"/>
      <c r="R36" t="s">
        <v>248</v>
      </c>
    </row>
    <row r="37" spans="1:18" ht="17.25" customHeight="1" x14ac:dyDescent="0.25">
      <c r="A37" s="358"/>
      <c r="B37" s="132" t="s">
        <v>170</v>
      </c>
      <c r="C37" s="118" t="s">
        <v>247</v>
      </c>
      <c r="D37" s="172" t="s">
        <v>275</v>
      </c>
      <c r="E37" s="172" t="s">
        <v>260</v>
      </c>
      <c r="F37" s="94"/>
      <c r="G37" s="94"/>
      <c r="H37" s="94"/>
      <c r="I37" s="94"/>
      <c r="J37" s="94"/>
      <c r="K37" s="94"/>
      <c r="L37" s="94"/>
      <c r="M37" s="94"/>
      <c r="N37" s="135">
        <v>1</v>
      </c>
      <c r="O37" s="94"/>
      <c r="P37" s="94"/>
      <c r="Q37" s="94"/>
      <c r="R37" t="s">
        <v>248</v>
      </c>
    </row>
    <row r="38" spans="1:18" ht="17.25" customHeight="1" x14ac:dyDescent="0.25">
      <c r="A38" s="358"/>
      <c r="B38" s="157" t="s">
        <v>250</v>
      </c>
      <c r="C38" s="118" t="s">
        <v>249</v>
      </c>
      <c r="D38" s="171" t="s">
        <v>276</v>
      </c>
      <c r="E38" s="172" t="s">
        <v>260</v>
      </c>
      <c r="F38" s="94"/>
      <c r="G38" s="135">
        <v>1</v>
      </c>
      <c r="H38" s="94"/>
      <c r="I38" s="94"/>
      <c r="J38" s="94"/>
      <c r="K38" s="94"/>
      <c r="L38" s="94"/>
      <c r="M38" s="94"/>
      <c r="N38" s="135">
        <v>1</v>
      </c>
      <c r="O38" s="94"/>
      <c r="P38" s="94"/>
      <c r="Q38" s="94"/>
    </row>
    <row r="39" spans="1:18" ht="17.25" customHeight="1" x14ac:dyDescent="0.25">
      <c r="A39" s="358"/>
      <c r="B39" s="157" t="s">
        <v>171</v>
      </c>
      <c r="C39" s="118" t="s">
        <v>251</v>
      </c>
      <c r="D39" s="172" t="s">
        <v>275</v>
      </c>
      <c r="E39" s="172" t="s">
        <v>260</v>
      </c>
      <c r="F39" s="94"/>
      <c r="G39" s="135">
        <v>1</v>
      </c>
      <c r="H39" s="94"/>
      <c r="I39" s="94"/>
      <c r="J39" s="94"/>
      <c r="K39" s="94"/>
      <c r="L39" s="135">
        <v>1</v>
      </c>
      <c r="M39" s="94"/>
      <c r="N39" s="94"/>
      <c r="O39" s="94"/>
      <c r="P39" s="94"/>
      <c r="Q39" s="94"/>
    </row>
    <row r="40" spans="1:18" ht="17.25" customHeight="1" x14ac:dyDescent="0.25">
      <c r="A40" s="358"/>
      <c r="B40" s="132" t="s">
        <v>310</v>
      </c>
      <c r="C40" s="118"/>
      <c r="D40" s="172"/>
      <c r="E40" s="172"/>
      <c r="F40" s="94"/>
      <c r="G40" s="135"/>
      <c r="H40" s="94"/>
      <c r="I40" s="94"/>
      <c r="J40" s="94"/>
      <c r="K40" s="94"/>
      <c r="L40" s="135"/>
      <c r="M40" s="94"/>
      <c r="N40" s="94"/>
      <c r="O40" s="94"/>
      <c r="P40" s="94"/>
      <c r="Q40" s="134">
        <v>1</v>
      </c>
    </row>
    <row r="41" spans="1:18" ht="17.25" customHeight="1" x14ac:dyDescent="0.25">
      <c r="A41" s="358"/>
      <c r="B41" s="97" t="s">
        <v>172</v>
      </c>
      <c r="C41" s="150"/>
      <c r="D41" s="181"/>
      <c r="E41" s="181"/>
      <c r="F41" s="94"/>
      <c r="G41" s="94"/>
      <c r="H41" s="94"/>
      <c r="I41" s="94"/>
      <c r="J41" s="94"/>
      <c r="K41" s="94"/>
      <c r="L41" s="94"/>
      <c r="M41" s="94"/>
      <c r="N41" s="94"/>
      <c r="O41" s="94"/>
      <c r="P41" s="94"/>
      <c r="Q41" s="94"/>
    </row>
    <row r="42" spans="1:18" ht="17.25" customHeight="1" x14ac:dyDescent="0.25">
      <c r="A42" s="358"/>
      <c r="B42" s="198" t="s">
        <v>179</v>
      </c>
      <c r="C42" s="163" t="s">
        <v>252</v>
      </c>
      <c r="D42" s="172" t="s">
        <v>275</v>
      </c>
      <c r="E42" s="172" t="s">
        <v>260</v>
      </c>
      <c r="F42" s="94"/>
      <c r="G42" s="135">
        <v>1</v>
      </c>
      <c r="H42" s="94"/>
      <c r="I42" s="94"/>
      <c r="J42" s="94"/>
      <c r="K42" s="94"/>
      <c r="L42" s="94"/>
      <c r="M42" s="94"/>
      <c r="N42" s="135">
        <v>1</v>
      </c>
      <c r="O42" s="94"/>
      <c r="P42" s="94"/>
      <c r="Q42" s="94"/>
    </row>
    <row r="43" spans="1:18" ht="17.25" customHeight="1" x14ac:dyDescent="0.25">
      <c r="A43" s="358"/>
      <c r="B43" s="130" t="s">
        <v>173</v>
      </c>
      <c r="C43" s="143" t="s">
        <v>253</v>
      </c>
      <c r="D43" s="172" t="s">
        <v>275</v>
      </c>
      <c r="E43" s="172" t="s">
        <v>260</v>
      </c>
      <c r="F43" s="94"/>
      <c r="G43" s="135">
        <v>1</v>
      </c>
      <c r="H43" s="94"/>
      <c r="I43" s="94"/>
      <c r="J43" s="94"/>
      <c r="K43" s="94"/>
      <c r="L43" s="94"/>
      <c r="M43" s="94"/>
      <c r="N43" s="135">
        <v>1</v>
      </c>
      <c r="O43" s="94"/>
      <c r="P43" s="94"/>
      <c r="Q43" s="94"/>
    </row>
    <row r="44" spans="1:18" ht="17.25" customHeight="1" x14ac:dyDescent="0.25">
      <c r="A44" s="358"/>
      <c r="B44" s="130" t="s">
        <v>174</v>
      </c>
      <c r="C44" s="163" t="s">
        <v>254</v>
      </c>
      <c r="D44" s="172" t="s">
        <v>275</v>
      </c>
      <c r="E44" s="172" t="s">
        <v>260</v>
      </c>
      <c r="F44" s="94"/>
      <c r="G44" s="135">
        <v>1</v>
      </c>
      <c r="H44" s="94"/>
      <c r="I44" s="94"/>
      <c r="J44" s="94"/>
      <c r="K44" s="94"/>
      <c r="L44" s="94"/>
      <c r="M44" s="94"/>
      <c r="N44" s="135">
        <v>1</v>
      </c>
      <c r="O44" s="94"/>
      <c r="P44" s="94"/>
      <c r="Q44" s="94"/>
    </row>
    <row r="45" spans="1:18" ht="17.25" customHeight="1" x14ac:dyDescent="0.25">
      <c r="A45" s="358"/>
      <c r="B45" s="97" t="s">
        <v>175</v>
      </c>
      <c r="C45" s="141"/>
      <c r="D45" s="183"/>
      <c r="E45" s="183"/>
      <c r="F45" s="94"/>
      <c r="G45" s="94"/>
      <c r="H45" s="94"/>
      <c r="I45" s="94"/>
      <c r="J45" s="94"/>
      <c r="K45" s="94"/>
      <c r="L45" s="94"/>
      <c r="M45" s="94"/>
      <c r="N45" s="94"/>
      <c r="O45" s="94"/>
      <c r="P45" s="94"/>
      <c r="Q45" s="94"/>
    </row>
    <row r="46" spans="1:18" ht="17.25" customHeight="1" x14ac:dyDescent="0.25">
      <c r="A46" s="358"/>
      <c r="B46" s="125" t="s">
        <v>255</v>
      </c>
      <c r="C46" s="147" t="s">
        <v>256</v>
      </c>
      <c r="D46" s="171" t="s">
        <v>277</v>
      </c>
      <c r="E46" s="172" t="s">
        <v>260</v>
      </c>
      <c r="F46" s="135">
        <v>1</v>
      </c>
      <c r="G46" s="135">
        <v>1</v>
      </c>
      <c r="H46" s="135">
        <v>1</v>
      </c>
      <c r="I46" s="135">
        <v>1</v>
      </c>
      <c r="J46" s="135">
        <v>1</v>
      </c>
      <c r="K46" s="135">
        <v>1</v>
      </c>
      <c r="L46" s="135">
        <v>1</v>
      </c>
      <c r="M46" s="135">
        <v>1</v>
      </c>
      <c r="N46" s="135">
        <v>1</v>
      </c>
      <c r="O46" s="135">
        <v>1</v>
      </c>
      <c r="P46" s="135">
        <v>1</v>
      </c>
      <c r="Q46" s="135">
        <v>1</v>
      </c>
    </row>
    <row r="47" spans="1:18" ht="17.25" customHeight="1" x14ac:dyDescent="0.25">
      <c r="A47" s="358"/>
      <c r="B47" s="194" t="s">
        <v>311</v>
      </c>
      <c r="C47" s="163" t="s">
        <v>278</v>
      </c>
      <c r="D47" s="167" t="s">
        <v>268</v>
      </c>
      <c r="E47" s="166" t="s">
        <v>264</v>
      </c>
      <c r="F47" s="94"/>
      <c r="G47" s="94"/>
      <c r="H47" s="134">
        <v>1</v>
      </c>
      <c r="I47" s="94"/>
      <c r="J47" s="94"/>
      <c r="K47" s="94"/>
      <c r="L47" s="134">
        <v>1</v>
      </c>
      <c r="M47" s="94"/>
      <c r="N47" s="94"/>
      <c r="O47" s="94"/>
      <c r="P47" s="94"/>
      <c r="Q47" s="134">
        <v>1</v>
      </c>
    </row>
    <row r="48" spans="1:18" ht="17.25" customHeight="1" x14ac:dyDescent="0.25">
      <c r="A48" s="358"/>
      <c r="B48" s="96" t="s">
        <v>279</v>
      </c>
      <c r="C48" s="143" t="s">
        <v>280</v>
      </c>
      <c r="D48" s="167" t="s">
        <v>268</v>
      </c>
      <c r="E48" s="166" t="s">
        <v>264</v>
      </c>
      <c r="F48" s="94"/>
      <c r="G48" s="94"/>
      <c r="H48" s="94"/>
      <c r="I48" s="94"/>
      <c r="J48" s="94"/>
      <c r="K48" s="94"/>
      <c r="L48" s="94"/>
      <c r="M48" s="94"/>
      <c r="N48" s="94"/>
      <c r="O48" s="94"/>
      <c r="P48" s="94"/>
      <c r="Q48" s="134">
        <v>1</v>
      </c>
    </row>
    <row r="49" spans="1:17" ht="17.25" customHeight="1" x14ac:dyDescent="0.25">
      <c r="A49" s="358"/>
      <c r="B49" s="131" t="s">
        <v>177</v>
      </c>
      <c r="C49" s="184" t="s">
        <v>281</v>
      </c>
      <c r="D49" s="167" t="s">
        <v>268</v>
      </c>
      <c r="E49" s="166" t="s">
        <v>264</v>
      </c>
      <c r="F49" s="94"/>
      <c r="G49" s="94"/>
      <c r="H49" s="94"/>
      <c r="I49" s="94"/>
      <c r="J49" s="94"/>
      <c r="K49" s="94"/>
      <c r="L49" s="94"/>
      <c r="M49" s="94"/>
      <c r="N49" s="134">
        <v>1</v>
      </c>
      <c r="O49" s="94"/>
      <c r="P49" s="94"/>
      <c r="Q49" s="94"/>
    </row>
    <row r="50" spans="1:17" ht="17.25" customHeight="1" x14ac:dyDescent="0.25">
      <c r="A50" s="356"/>
      <c r="B50" s="94" t="s">
        <v>178</v>
      </c>
      <c r="C50" s="143" t="s">
        <v>282</v>
      </c>
      <c r="D50" s="167" t="s">
        <v>268</v>
      </c>
      <c r="E50" s="166" t="s">
        <v>264</v>
      </c>
      <c r="F50" s="94"/>
      <c r="G50" s="94"/>
      <c r="H50" s="94"/>
      <c r="I50" s="94"/>
      <c r="J50" s="94"/>
      <c r="K50" s="94"/>
      <c r="L50" s="134">
        <v>1</v>
      </c>
      <c r="M50" s="94"/>
      <c r="N50" s="94"/>
      <c r="O50" s="94"/>
      <c r="P50" s="94"/>
      <c r="Q50" s="94"/>
    </row>
    <row r="51" spans="1:17" ht="17.25" customHeight="1" x14ac:dyDescent="0.25">
      <c r="A51" s="355" t="s">
        <v>122</v>
      </c>
      <c r="B51" s="97" t="s">
        <v>184</v>
      </c>
      <c r="C51" s="148"/>
      <c r="D51" s="186"/>
      <c r="E51" s="186"/>
      <c r="F51" s="94"/>
      <c r="G51" s="94"/>
      <c r="H51" s="94"/>
      <c r="I51" s="94"/>
      <c r="J51" s="94"/>
      <c r="K51" s="94"/>
      <c r="L51" s="94"/>
      <c r="M51" s="94"/>
      <c r="N51" s="94"/>
      <c r="O51" s="94"/>
      <c r="P51" s="94"/>
      <c r="Q51" s="94"/>
    </row>
    <row r="52" spans="1:17" ht="17.25" customHeight="1" x14ac:dyDescent="0.25">
      <c r="A52" s="358"/>
      <c r="B52" s="362" t="s">
        <v>185</v>
      </c>
      <c r="C52" s="363"/>
      <c r="D52" s="167" t="s">
        <v>268</v>
      </c>
      <c r="E52" s="166" t="s">
        <v>264</v>
      </c>
      <c r="F52" s="94"/>
      <c r="G52" s="94"/>
      <c r="H52" s="94"/>
      <c r="I52" s="94"/>
      <c r="J52" s="94"/>
      <c r="K52" s="94"/>
      <c r="L52" s="94"/>
      <c r="M52" s="94"/>
      <c r="N52" s="94"/>
      <c r="O52" s="94"/>
      <c r="P52" s="94"/>
      <c r="Q52" s="94"/>
    </row>
    <row r="53" spans="1:17" ht="17.25" customHeight="1" x14ac:dyDescent="0.25">
      <c r="A53" s="358"/>
      <c r="B53" s="131" t="s">
        <v>186</v>
      </c>
      <c r="C53" s="118" t="s">
        <v>283</v>
      </c>
      <c r="D53" s="167" t="s">
        <v>268</v>
      </c>
      <c r="E53" s="166" t="s">
        <v>264</v>
      </c>
      <c r="F53" s="94"/>
      <c r="G53" s="94"/>
      <c r="H53" s="94"/>
      <c r="I53" s="94"/>
      <c r="J53" s="94"/>
      <c r="K53" s="94"/>
      <c r="L53" s="94"/>
      <c r="M53" s="134">
        <v>1</v>
      </c>
      <c r="N53" s="94"/>
      <c r="O53" s="94"/>
      <c r="P53" s="94"/>
      <c r="Q53" s="94"/>
    </row>
    <row r="54" spans="1:17" ht="17.25" customHeight="1" x14ac:dyDescent="0.25">
      <c r="A54" s="358"/>
      <c r="B54" s="94" t="s">
        <v>187</v>
      </c>
      <c r="C54" s="119" t="s">
        <v>284</v>
      </c>
      <c r="D54" s="167" t="s">
        <v>268</v>
      </c>
      <c r="E54" s="166" t="s">
        <v>264</v>
      </c>
      <c r="F54" s="94"/>
      <c r="G54" s="94"/>
      <c r="H54" s="134">
        <v>1</v>
      </c>
      <c r="I54" s="94"/>
      <c r="J54" s="94"/>
      <c r="K54" s="94"/>
      <c r="L54" s="94"/>
      <c r="M54" s="94"/>
      <c r="N54" s="94"/>
      <c r="O54" s="94"/>
      <c r="P54" s="94"/>
      <c r="Q54" s="94"/>
    </row>
    <row r="55" spans="1:17" ht="17.25" customHeight="1" x14ac:dyDescent="0.25">
      <c r="A55" s="358"/>
      <c r="B55" s="94" t="s">
        <v>188</v>
      </c>
      <c r="C55" s="163" t="s">
        <v>285</v>
      </c>
      <c r="D55" s="184" t="s">
        <v>286</v>
      </c>
      <c r="E55" s="184" t="s">
        <v>267</v>
      </c>
      <c r="F55" s="94"/>
      <c r="G55" s="94"/>
      <c r="H55" s="134">
        <v>1</v>
      </c>
      <c r="I55" s="94"/>
      <c r="J55" s="94"/>
      <c r="K55" s="94"/>
      <c r="L55" s="94"/>
      <c r="M55" s="94"/>
      <c r="N55" s="94"/>
      <c r="O55" s="134">
        <v>1</v>
      </c>
      <c r="P55" s="94"/>
      <c r="Q55" s="94"/>
    </row>
    <row r="56" spans="1:17" ht="17.25" customHeight="1" x14ac:dyDescent="0.25">
      <c r="A56" s="358"/>
      <c r="B56" s="94" t="s">
        <v>189</v>
      </c>
      <c r="C56" s="146" t="s">
        <v>287</v>
      </c>
      <c r="D56" s="172" t="s">
        <v>259</v>
      </c>
      <c r="E56" s="172" t="s">
        <v>260</v>
      </c>
      <c r="F56" s="94"/>
      <c r="G56" s="134">
        <v>1</v>
      </c>
      <c r="H56" s="94"/>
      <c r="I56" s="94"/>
      <c r="J56" s="134">
        <v>1</v>
      </c>
      <c r="K56" s="94"/>
      <c r="L56" s="94"/>
      <c r="M56" s="94"/>
      <c r="N56" s="134">
        <v>1</v>
      </c>
      <c r="O56" s="94"/>
      <c r="P56" s="94"/>
      <c r="Q56" s="94"/>
    </row>
    <row r="57" spans="1:17" ht="17.25" customHeight="1" x14ac:dyDescent="0.25">
      <c r="A57" s="358"/>
      <c r="B57" s="94" t="s">
        <v>190</v>
      </c>
      <c r="C57" s="149" t="s">
        <v>288</v>
      </c>
      <c r="D57" s="187" t="s">
        <v>289</v>
      </c>
      <c r="E57" s="169" t="s">
        <v>290</v>
      </c>
      <c r="F57" s="94"/>
      <c r="G57" s="94"/>
      <c r="H57" s="94"/>
      <c r="I57" s="94"/>
      <c r="J57" s="94"/>
      <c r="K57" s="94"/>
      <c r="L57" s="134">
        <v>1</v>
      </c>
      <c r="M57" s="94"/>
      <c r="N57" s="94"/>
      <c r="O57" s="94"/>
      <c r="P57" s="94"/>
      <c r="Q57" s="94"/>
    </row>
    <row r="58" spans="1:17" ht="17.25" customHeight="1" x14ac:dyDescent="0.25">
      <c r="A58" s="356"/>
      <c r="B58" s="94" t="s">
        <v>191</v>
      </c>
      <c r="C58" s="142" t="s">
        <v>291</v>
      </c>
      <c r="D58" s="167" t="s">
        <v>268</v>
      </c>
      <c r="E58" s="166" t="s">
        <v>264</v>
      </c>
      <c r="F58" s="94"/>
      <c r="G58" s="94"/>
      <c r="H58" s="134">
        <v>1</v>
      </c>
      <c r="I58" s="94"/>
      <c r="J58" s="94"/>
      <c r="K58" s="94"/>
      <c r="L58" s="94"/>
      <c r="M58" s="94"/>
      <c r="N58" s="134">
        <v>1</v>
      </c>
      <c r="O58" s="94"/>
      <c r="P58" s="94"/>
      <c r="Q58" s="94"/>
    </row>
    <row r="59" spans="1:17" ht="17.25" customHeight="1" x14ac:dyDescent="0.25">
      <c r="A59" s="355" t="s">
        <v>123</v>
      </c>
      <c r="B59" s="131" t="s">
        <v>192</v>
      </c>
      <c r="C59" s="147" t="s">
        <v>292</v>
      </c>
      <c r="D59" s="167" t="s">
        <v>268</v>
      </c>
      <c r="E59" s="166" t="s">
        <v>264</v>
      </c>
      <c r="F59" s="94"/>
      <c r="G59" s="94"/>
      <c r="H59" s="94"/>
      <c r="I59" s="158">
        <v>1</v>
      </c>
      <c r="J59" s="94"/>
      <c r="K59" s="94"/>
      <c r="L59" s="94"/>
      <c r="M59" s="94"/>
      <c r="N59" s="94"/>
      <c r="O59" s="94"/>
      <c r="P59" s="94"/>
      <c r="Q59" s="94"/>
    </row>
    <row r="60" spans="1:17" ht="17.25" customHeight="1" x14ac:dyDescent="0.25">
      <c r="A60" s="358"/>
      <c r="B60" s="94" t="s">
        <v>193</v>
      </c>
      <c r="C60" s="143" t="s">
        <v>293</v>
      </c>
      <c r="D60" s="185" t="s">
        <v>294</v>
      </c>
      <c r="E60" s="185" t="s">
        <v>267</v>
      </c>
      <c r="F60" s="94"/>
      <c r="G60" s="94"/>
      <c r="H60" s="94"/>
      <c r="I60" s="94"/>
      <c r="J60" s="94"/>
      <c r="K60" s="94"/>
      <c r="L60" s="158">
        <v>1</v>
      </c>
      <c r="M60" s="94"/>
      <c r="N60" s="94"/>
      <c r="O60" s="94"/>
      <c r="P60" s="94"/>
      <c r="Q60" s="94"/>
    </row>
    <row r="61" spans="1:17" ht="17.25" customHeight="1" x14ac:dyDescent="0.25">
      <c r="A61" s="358"/>
      <c r="B61" s="94" t="s">
        <v>194</v>
      </c>
      <c r="C61" s="145" t="s">
        <v>295</v>
      </c>
      <c r="D61" s="184" t="s">
        <v>259</v>
      </c>
      <c r="E61" s="184" t="s">
        <v>296</v>
      </c>
      <c r="F61" s="94"/>
      <c r="G61" s="94"/>
      <c r="H61" s="94"/>
      <c r="I61" s="94"/>
      <c r="J61" s="94"/>
      <c r="K61" s="94"/>
      <c r="L61" s="94"/>
      <c r="M61" s="134">
        <v>1</v>
      </c>
      <c r="N61" s="94"/>
      <c r="O61" s="94"/>
      <c r="P61" s="94"/>
      <c r="Q61" s="94"/>
    </row>
    <row r="62" spans="1:17" ht="17.25" customHeight="1" x14ac:dyDescent="0.25">
      <c r="A62" s="356"/>
      <c r="B62" s="94" t="s">
        <v>195</v>
      </c>
      <c r="C62" s="143" t="s">
        <v>297</v>
      </c>
      <c r="D62" s="184" t="s">
        <v>259</v>
      </c>
      <c r="E62" s="184" t="s">
        <v>298</v>
      </c>
      <c r="F62" s="94"/>
      <c r="G62" s="94"/>
      <c r="H62" s="94"/>
      <c r="I62" s="134">
        <v>1</v>
      </c>
      <c r="J62" s="94"/>
      <c r="K62" s="94"/>
      <c r="L62" s="94"/>
      <c r="M62" s="94"/>
      <c r="N62" s="94"/>
      <c r="O62" s="94"/>
      <c r="P62" s="94"/>
      <c r="Q62" s="94"/>
    </row>
    <row r="63" spans="1:17" ht="17.25" customHeight="1" x14ac:dyDescent="0.25">
      <c r="A63" s="355" t="s">
        <v>124</v>
      </c>
      <c r="B63" s="94" t="s">
        <v>196</v>
      </c>
      <c r="C63" s="364" t="s">
        <v>299</v>
      </c>
      <c r="D63" s="367" t="s">
        <v>300</v>
      </c>
      <c r="E63" s="367" t="s">
        <v>301</v>
      </c>
      <c r="F63" s="435"/>
      <c r="G63" s="435"/>
      <c r="H63" s="432">
        <v>1</v>
      </c>
      <c r="I63" s="435"/>
      <c r="J63" s="435"/>
      <c r="K63" s="435"/>
      <c r="L63" s="435"/>
      <c r="M63" s="435"/>
      <c r="N63" s="435"/>
      <c r="O63" s="435"/>
      <c r="P63" s="435"/>
      <c r="Q63" s="432">
        <v>1</v>
      </c>
    </row>
    <row r="64" spans="1:17" ht="11.25" customHeight="1" x14ac:dyDescent="0.25">
      <c r="A64" s="358"/>
      <c r="B64" s="97" t="s">
        <v>197</v>
      </c>
      <c r="C64" s="365"/>
      <c r="D64" s="368"/>
      <c r="E64" s="368"/>
      <c r="F64" s="436"/>
      <c r="G64" s="436"/>
      <c r="H64" s="433"/>
      <c r="I64" s="436"/>
      <c r="J64" s="436"/>
      <c r="K64" s="436"/>
      <c r="L64" s="436"/>
      <c r="M64" s="436"/>
      <c r="N64" s="436"/>
      <c r="O64" s="436"/>
      <c r="P64" s="436"/>
      <c r="Q64" s="433"/>
    </row>
    <row r="65" spans="1:17" ht="11.25" customHeight="1" x14ac:dyDescent="0.25">
      <c r="A65" s="358"/>
      <c r="B65" s="94" t="s">
        <v>198</v>
      </c>
      <c r="C65" s="365"/>
      <c r="D65" s="368"/>
      <c r="E65" s="368"/>
      <c r="F65" s="436"/>
      <c r="G65" s="436"/>
      <c r="H65" s="433"/>
      <c r="I65" s="436"/>
      <c r="J65" s="436"/>
      <c r="K65" s="436"/>
      <c r="L65" s="436"/>
      <c r="M65" s="436"/>
      <c r="N65" s="436"/>
      <c r="O65" s="436"/>
      <c r="P65" s="436"/>
      <c r="Q65" s="433"/>
    </row>
    <row r="66" spans="1:17" ht="18.75" customHeight="1" x14ac:dyDescent="0.25">
      <c r="A66" s="356"/>
      <c r="B66" s="130" t="s">
        <v>199</v>
      </c>
      <c r="C66" s="366"/>
      <c r="D66" s="369"/>
      <c r="E66" s="369"/>
      <c r="F66" s="437"/>
      <c r="G66" s="437"/>
      <c r="H66" s="434"/>
      <c r="I66" s="437"/>
      <c r="J66" s="437"/>
      <c r="K66" s="437"/>
      <c r="L66" s="437"/>
      <c r="M66" s="437"/>
      <c r="N66" s="437"/>
      <c r="O66" s="437"/>
      <c r="P66" s="437"/>
      <c r="Q66" s="434"/>
    </row>
    <row r="67" spans="1:17" ht="42.75" customHeight="1" x14ac:dyDescent="0.25">
      <c r="A67" s="355" t="s">
        <v>125</v>
      </c>
      <c r="B67" s="95" t="s">
        <v>200</v>
      </c>
      <c r="C67" s="119"/>
      <c r="D67" s="188"/>
      <c r="E67" s="188"/>
      <c r="F67" s="94"/>
      <c r="G67" s="94"/>
      <c r="H67" s="94"/>
      <c r="I67" s="94"/>
      <c r="J67" s="94"/>
      <c r="K67" s="94"/>
      <c r="L67" s="94"/>
      <c r="M67" s="94"/>
      <c r="N67" s="94"/>
      <c r="O67" s="94"/>
      <c r="P67" s="94"/>
      <c r="Q67" s="94"/>
    </row>
    <row r="68" spans="1:17" ht="53.25" customHeight="1" x14ac:dyDescent="0.25">
      <c r="A68" s="356"/>
      <c r="B68" s="131" t="s">
        <v>201</v>
      </c>
      <c r="C68" s="119" t="s">
        <v>302</v>
      </c>
      <c r="D68" s="184" t="s">
        <v>259</v>
      </c>
      <c r="E68" s="182" t="s">
        <v>303</v>
      </c>
      <c r="F68" s="94"/>
      <c r="G68" s="94"/>
      <c r="H68" s="94"/>
      <c r="I68" s="94"/>
      <c r="J68" s="94"/>
      <c r="K68" s="94"/>
      <c r="L68" s="94"/>
      <c r="M68" s="134">
        <v>1</v>
      </c>
      <c r="N68" s="94"/>
      <c r="O68" s="94"/>
      <c r="P68" s="94"/>
      <c r="Q68" s="94"/>
    </row>
    <row r="69" spans="1:17" ht="17.25" customHeight="1" x14ac:dyDescent="0.25">
      <c r="A69" s="124" t="s">
        <v>126</v>
      </c>
      <c r="B69" s="94" t="s">
        <v>202</v>
      </c>
      <c r="C69" s="119" t="s">
        <v>304</v>
      </c>
      <c r="D69" s="188" t="s">
        <v>305</v>
      </c>
      <c r="E69" s="188"/>
      <c r="F69" s="94"/>
      <c r="G69" s="94"/>
      <c r="H69" s="94"/>
      <c r="I69" s="94"/>
      <c r="J69" s="94"/>
      <c r="K69" s="94"/>
      <c r="L69" s="94"/>
      <c r="M69" s="94"/>
      <c r="N69" s="94"/>
      <c r="O69" s="94"/>
      <c r="P69" s="134">
        <v>1</v>
      </c>
      <c r="Q69" s="94"/>
    </row>
    <row r="70" spans="1:17" ht="17.25" customHeight="1" x14ac:dyDescent="0.25">
      <c r="A70" s="124"/>
      <c r="B70" s="94" t="s">
        <v>176</v>
      </c>
      <c r="C70" s="119" t="s">
        <v>307</v>
      </c>
      <c r="D70" s="182" t="s">
        <v>308</v>
      </c>
      <c r="E70" s="184" t="s">
        <v>298</v>
      </c>
      <c r="F70" s="164"/>
      <c r="G70" s="134">
        <v>1</v>
      </c>
      <c r="H70" s="134">
        <v>1</v>
      </c>
      <c r="I70" s="134">
        <v>1</v>
      </c>
      <c r="J70" s="134">
        <v>1</v>
      </c>
      <c r="K70" s="134">
        <v>1</v>
      </c>
      <c r="L70" s="134">
        <v>1</v>
      </c>
      <c r="M70" s="134">
        <v>1</v>
      </c>
      <c r="N70" s="134">
        <v>1</v>
      </c>
      <c r="O70" s="134">
        <v>1</v>
      </c>
      <c r="P70" s="134">
        <v>1</v>
      </c>
      <c r="Q70" s="134">
        <v>1</v>
      </c>
    </row>
    <row r="71" spans="1:17" ht="17.25" customHeight="1" x14ac:dyDescent="0.25">
      <c r="A71" s="124"/>
      <c r="B71" s="94" t="s">
        <v>306</v>
      </c>
      <c r="C71" s="119" t="s">
        <v>309</v>
      </c>
      <c r="D71" s="188"/>
      <c r="E71" s="188"/>
      <c r="F71" s="94"/>
      <c r="G71" s="94"/>
      <c r="H71" s="94"/>
      <c r="I71" s="94"/>
      <c r="J71" s="94"/>
      <c r="K71" s="94"/>
      <c r="L71" s="94"/>
      <c r="M71" s="94"/>
      <c r="N71" s="94"/>
      <c r="O71" s="94"/>
      <c r="P71" s="134">
        <v>1</v>
      </c>
      <c r="Q71" s="94"/>
    </row>
    <row r="72" spans="1:17" ht="17.25" customHeight="1" x14ac:dyDescent="0.25">
      <c r="A72" s="124" t="s">
        <v>127</v>
      </c>
      <c r="B72" s="94" t="s">
        <v>102</v>
      </c>
      <c r="C72" s="119"/>
      <c r="D72" s="188"/>
      <c r="E72" s="188"/>
      <c r="F72" s="94"/>
      <c r="H72" s="94"/>
      <c r="I72" s="94"/>
      <c r="J72" s="94"/>
      <c r="K72" s="94"/>
      <c r="L72" s="94"/>
      <c r="M72" s="134">
        <v>1</v>
      </c>
      <c r="N72" s="94"/>
      <c r="O72" s="94"/>
      <c r="P72" s="94"/>
      <c r="Q72" s="94"/>
    </row>
    <row r="73" spans="1:17" ht="17.25" customHeight="1" x14ac:dyDescent="0.25">
      <c r="A73" s="125"/>
      <c r="B73" s="96" t="s">
        <v>119</v>
      </c>
      <c r="C73" s="119"/>
      <c r="D73" s="188"/>
      <c r="E73" s="188"/>
      <c r="F73" s="94"/>
      <c r="G73" s="94"/>
      <c r="H73" s="94"/>
      <c r="I73" s="94"/>
      <c r="J73" s="134">
        <v>1</v>
      </c>
      <c r="K73" s="94"/>
      <c r="L73" s="134">
        <v>1</v>
      </c>
      <c r="M73" s="94"/>
      <c r="N73" s="94"/>
      <c r="O73" s="94"/>
      <c r="P73" s="94"/>
      <c r="Q73" s="94"/>
    </row>
    <row r="76" spans="1:17" ht="17.25" customHeight="1" x14ac:dyDescent="0.25">
      <c r="A76" s="125" t="s">
        <v>128</v>
      </c>
      <c r="B76" s="94"/>
      <c r="C76" s="119"/>
      <c r="D76" s="188"/>
      <c r="E76" s="188"/>
      <c r="F76" s="94"/>
      <c r="G76" s="94"/>
      <c r="H76" s="94"/>
      <c r="I76" s="94"/>
      <c r="J76" s="94"/>
      <c r="K76" s="94"/>
      <c r="L76" s="94"/>
      <c r="M76" s="94"/>
      <c r="N76" s="94"/>
      <c r="O76" s="94"/>
      <c r="P76" s="94"/>
      <c r="Q76" s="94"/>
    </row>
    <row r="77" spans="1:17" ht="17.25" customHeight="1" x14ac:dyDescent="0.25">
      <c r="A77" s="125" t="s">
        <v>129</v>
      </c>
      <c r="B77" s="94"/>
      <c r="C77" s="119"/>
      <c r="D77" s="188"/>
      <c r="E77" s="188"/>
      <c r="F77" s="94"/>
      <c r="G77" s="94"/>
      <c r="H77" s="94"/>
      <c r="I77" s="94"/>
      <c r="J77" s="94"/>
      <c r="K77" s="94"/>
      <c r="L77" s="94"/>
      <c r="M77" s="94"/>
      <c r="N77" s="94"/>
      <c r="O77" s="94"/>
      <c r="P77" s="94"/>
      <c r="Q77" s="94"/>
    </row>
    <row r="78" spans="1:17" ht="17.25" customHeight="1" x14ac:dyDescent="0.25">
      <c r="A78" s="125" t="s">
        <v>130</v>
      </c>
      <c r="B78" s="94"/>
      <c r="C78" s="119"/>
      <c r="D78" s="188"/>
      <c r="E78" s="188"/>
      <c r="F78" s="94"/>
      <c r="G78" s="94"/>
      <c r="H78" s="94"/>
      <c r="I78" s="94"/>
      <c r="J78" s="94"/>
      <c r="K78" s="94"/>
      <c r="L78" s="94"/>
      <c r="M78" s="94"/>
      <c r="N78" s="94"/>
      <c r="O78" s="94"/>
      <c r="P78" s="94"/>
      <c r="Q78" s="94"/>
    </row>
    <row r="79" spans="1:17" ht="17.25" customHeight="1" x14ac:dyDescent="0.25">
      <c r="A79" s="127"/>
    </row>
    <row r="82" spans="2:5" ht="17.25" customHeight="1" x14ac:dyDescent="0.25">
      <c r="B82" s="138"/>
      <c r="C82" s="120" t="s">
        <v>210</v>
      </c>
      <c r="D82" s="189"/>
      <c r="E82" s="189"/>
    </row>
    <row r="99" spans="1:15" ht="17.25" customHeight="1" x14ac:dyDescent="0.25">
      <c r="A99" s="129" t="s">
        <v>24</v>
      </c>
      <c r="B99" s="106"/>
      <c r="C99" s="151"/>
      <c r="D99" s="190"/>
      <c r="E99" s="190"/>
      <c r="F99" s="110"/>
      <c r="G99" s="108" t="s">
        <v>74</v>
      </c>
      <c r="H99" s="111" t="s">
        <v>76</v>
      </c>
      <c r="I99" s="111"/>
      <c r="J99" s="113" t="s">
        <v>81</v>
      </c>
      <c r="K99" s="114"/>
      <c r="L99" s="115" t="s">
        <v>85</v>
      </c>
      <c r="M99" s="116"/>
      <c r="N99" s="103" t="s">
        <v>101</v>
      </c>
      <c r="O99" s="104"/>
    </row>
    <row r="100" spans="1:15" ht="17.25" customHeight="1" x14ac:dyDescent="0.25">
      <c r="A100" s="332" t="s">
        <v>26</v>
      </c>
      <c r="B100" s="351" t="s">
        <v>27</v>
      </c>
      <c r="C100" s="152"/>
      <c r="D100" s="191"/>
      <c r="E100" s="191"/>
      <c r="F100" s="341" t="s">
        <v>66</v>
      </c>
      <c r="G100" s="352" t="s">
        <v>75</v>
      </c>
      <c r="H100" s="348" t="s">
        <v>77</v>
      </c>
      <c r="I100" s="354" t="s">
        <v>78</v>
      </c>
      <c r="J100" s="343" t="s">
        <v>82</v>
      </c>
      <c r="K100" s="345" t="s">
        <v>83</v>
      </c>
      <c r="L100" s="265" t="s">
        <v>86</v>
      </c>
      <c r="M100" s="21"/>
      <c r="N100" s="267" t="s">
        <v>102</v>
      </c>
      <c r="O100" s="23"/>
    </row>
    <row r="101" spans="1:15" ht="17.25" customHeight="1" x14ac:dyDescent="0.25">
      <c r="A101" s="333"/>
      <c r="B101" s="351"/>
      <c r="C101" s="153"/>
      <c r="D101" s="192"/>
      <c r="E101" s="192"/>
      <c r="F101" s="342"/>
      <c r="G101" s="353"/>
      <c r="H101" s="348"/>
      <c r="I101" s="354"/>
      <c r="J101" s="344"/>
      <c r="K101" s="346"/>
      <c r="L101" s="266"/>
      <c r="M101" s="22"/>
      <c r="N101" s="268"/>
      <c r="O101" s="24"/>
    </row>
    <row r="102" spans="1:15" ht="17.25" customHeight="1" x14ac:dyDescent="0.25">
      <c r="A102" s="339" t="s">
        <v>29</v>
      </c>
      <c r="B102" s="351"/>
      <c r="C102" s="152"/>
      <c r="D102" s="192"/>
      <c r="E102" s="192"/>
      <c r="F102" s="342"/>
      <c r="G102" s="109"/>
      <c r="H102" s="348" t="s">
        <v>79</v>
      </c>
      <c r="I102" s="349" t="s">
        <v>80</v>
      </c>
      <c r="J102" s="343" t="s">
        <v>118</v>
      </c>
      <c r="K102" s="346"/>
      <c r="L102" s="265" t="s">
        <v>87</v>
      </c>
      <c r="M102" s="21"/>
      <c r="N102" s="267" t="s">
        <v>119</v>
      </c>
      <c r="O102" s="23"/>
    </row>
    <row r="103" spans="1:15" ht="17.25" customHeight="1" x14ac:dyDescent="0.25">
      <c r="A103" s="339"/>
      <c r="B103" s="351"/>
      <c r="C103" s="154"/>
      <c r="D103" s="192"/>
      <c r="E103" s="192"/>
      <c r="F103" s="342"/>
      <c r="G103" s="109"/>
      <c r="H103" s="348"/>
      <c r="I103" s="349"/>
      <c r="J103" s="350"/>
      <c r="K103" s="347"/>
      <c r="L103" s="266"/>
      <c r="M103" s="22"/>
      <c r="N103" s="268"/>
      <c r="O103" s="24"/>
    </row>
    <row r="104" spans="1:15" ht="17.25" customHeight="1" x14ac:dyDescent="0.25">
      <c r="A104" s="339" t="s">
        <v>31</v>
      </c>
      <c r="B104" s="351"/>
      <c r="C104" s="154"/>
      <c r="D104" s="192"/>
      <c r="E104" s="192"/>
      <c r="F104" s="342"/>
      <c r="G104" s="109"/>
      <c r="H104" s="112" t="s">
        <v>120</v>
      </c>
      <c r="I104" s="349"/>
      <c r="L104" s="265" t="s">
        <v>88</v>
      </c>
      <c r="M104" s="21"/>
    </row>
    <row r="105" spans="1:15" ht="17.25" customHeight="1" x14ac:dyDescent="0.25">
      <c r="A105" s="339"/>
      <c r="B105" s="351"/>
      <c r="C105" s="152"/>
      <c r="D105" s="191"/>
      <c r="E105" s="191"/>
      <c r="F105" s="341" t="s">
        <v>71</v>
      </c>
      <c r="G105" s="109"/>
      <c r="L105" s="266"/>
      <c r="M105" s="22"/>
    </row>
    <row r="106" spans="1:15" ht="17.25" customHeight="1" x14ac:dyDescent="0.25">
      <c r="A106" s="339" t="s">
        <v>109</v>
      </c>
      <c r="B106" s="351"/>
      <c r="C106" s="153"/>
      <c r="D106" s="192"/>
      <c r="E106" s="192"/>
      <c r="F106" s="342"/>
      <c r="G106" s="109"/>
      <c r="L106" s="265" t="s">
        <v>89</v>
      </c>
      <c r="M106" s="21"/>
    </row>
    <row r="107" spans="1:15" ht="17.25" customHeight="1" x14ac:dyDescent="0.25">
      <c r="A107" s="339"/>
      <c r="B107" s="351"/>
      <c r="C107" s="152"/>
      <c r="D107" s="192"/>
      <c r="E107" s="192"/>
      <c r="F107" s="342"/>
      <c r="G107" s="109"/>
      <c r="L107" s="266"/>
      <c r="M107" s="22"/>
    </row>
    <row r="108" spans="1:15" ht="17.25" customHeight="1" x14ac:dyDescent="0.25">
      <c r="A108" s="332" t="s">
        <v>33</v>
      </c>
      <c r="B108" s="351"/>
      <c r="C108" s="153"/>
      <c r="D108" s="192"/>
      <c r="E108" s="192"/>
      <c r="F108" s="342"/>
      <c r="G108" s="109"/>
      <c r="L108" s="265" t="s">
        <v>90</v>
      </c>
      <c r="M108" s="21"/>
    </row>
    <row r="109" spans="1:15" ht="17.25" customHeight="1" x14ac:dyDescent="0.25">
      <c r="A109" s="333"/>
      <c r="B109" s="351"/>
      <c r="C109" s="155"/>
      <c r="D109" s="192"/>
      <c r="E109" s="192"/>
      <c r="F109" s="342"/>
      <c r="G109" s="109"/>
      <c r="L109" s="266"/>
      <c r="M109" s="22"/>
    </row>
    <row r="110" spans="1:15" ht="17.25" customHeight="1" x14ac:dyDescent="0.25">
      <c r="A110" s="339" t="s">
        <v>34</v>
      </c>
      <c r="B110" s="351"/>
      <c r="C110" s="155"/>
      <c r="D110" s="192"/>
      <c r="E110" s="192"/>
      <c r="F110" s="342"/>
      <c r="G110" s="109"/>
      <c r="L110" s="265" t="s">
        <v>91</v>
      </c>
      <c r="M110" s="21"/>
    </row>
    <row r="111" spans="1:15" ht="17.25" customHeight="1" x14ac:dyDescent="0.25">
      <c r="A111" s="339"/>
      <c r="B111" s="351"/>
      <c r="C111" s="156"/>
      <c r="D111" s="193"/>
      <c r="E111" s="193"/>
      <c r="L111" s="266"/>
      <c r="M111" s="22"/>
    </row>
    <row r="112" spans="1:15" ht="17.25" customHeight="1" x14ac:dyDescent="0.25">
      <c r="A112" s="332" t="s">
        <v>36</v>
      </c>
      <c r="B112" s="334" t="s">
        <v>37</v>
      </c>
      <c r="C112" s="156"/>
      <c r="D112" s="193"/>
      <c r="E112" s="193"/>
      <c r="L112" s="265" t="s">
        <v>92</v>
      </c>
      <c r="M112" s="21"/>
    </row>
    <row r="113" spans="1:13" ht="17.25" customHeight="1" x14ac:dyDescent="0.25">
      <c r="A113" s="333"/>
      <c r="B113" s="335"/>
      <c r="C113" s="156"/>
      <c r="D113" s="193"/>
      <c r="E113" s="193"/>
      <c r="L113" s="266"/>
      <c r="M113" s="22"/>
    </row>
    <row r="114" spans="1:13" ht="17.25" customHeight="1" x14ac:dyDescent="0.25">
      <c r="A114" s="332" t="s">
        <v>110</v>
      </c>
      <c r="B114" s="335"/>
      <c r="C114" s="156"/>
      <c r="D114" s="193"/>
      <c r="E114" s="193"/>
      <c r="L114" s="265" t="s">
        <v>93</v>
      </c>
      <c r="M114" s="21"/>
    </row>
    <row r="115" spans="1:13" ht="17.25" customHeight="1" x14ac:dyDescent="0.25">
      <c r="A115" s="333"/>
      <c r="B115" s="335"/>
      <c r="C115" s="156"/>
      <c r="D115" s="193"/>
      <c r="E115" s="193"/>
      <c r="L115" s="266"/>
      <c r="M115" s="22"/>
    </row>
    <row r="116" spans="1:13" ht="17.25" customHeight="1" x14ac:dyDescent="0.25">
      <c r="A116" s="332" t="s">
        <v>39</v>
      </c>
      <c r="B116" s="335"/>
      <c r="C116" s="156"/>
      <c r="D116" s="193"/>
      <c r="E116" s="193"/>
      <c r="L116" s="265" t="s">
        <v>94</v>
      </c>
      <c r="M116" s="21"/>
    </row>
    <row r="117" spans="1:13" ht="17.25" customHeight="1" x14ac:dyDescent="0.25">
      <c r="A117" s="333"/>
      <c r="B117" s="335"/>
      <c r="C117" s="156"/>
      <c r="D117" s="193"/>
      <c r="E117" s="193"/>
      <c r="L117" s="266"/>
      <c r="M117" s="22"/>
    </row>
    <row r="118" spans="1:13" ht="17.25" customHeight="1" x14ac:dyDescent="0.25">
      <c r="A118" s="332" t="s">
        <v>111</v>
      </c>
      <c r="B118" s="335"/>
      <c r="C118" s="156"/>
      <c r="D118" s="193"/>
      <c r="E118" s="193"/>
      <c r="L118" s="265" t="s">
        <v>95</v>
      </c>
      <c r="M118" s="21"/>
    </row>
    <row r="119" spans="1:13" ht="17.25" customHeight="1" x14ac:dyDescent="0.25">
      <c r="A119" s="333"/>
      <c r="B119" s="335"/>
      <c r="C119" s="156"/>
      <c r="D119" s="193"/>
      <c r="E119" s="193"/>
      <c r="L119" s="266"/>
      <c r="M119" s="22"/>
    </row>
    <row r="120" spans="1:13" ht="17.25" customHeight="1" x14ac:dyDescent="0.25">
      <c r="A120" s="332" t="s">
        <v>41</v>
      </c>
      <c r="B120" s="335"/>
      <c r="C120" s="156"/>
      <c r="D120" s="193"/>
      <c r="E120" s="193"/>
      <c r="L120" s="265" t="s">
        <v>96</v>
      </c>
      <c r="M120" s="21"/>
    </row>
    <row r="121" spans="1:13" ht="17.25" customHeight="1" x14ac:dyDescent="0.25">
      <c r="A121" s="333"/>
      <c r="B121" s="335"/>
      <c r="C121" s="156"/>
      <c r="D121" s="193"/>
      <c r="E121" s="193"/>
      <c r="L121" s="266"/>
      <c r="M121" s="22"/>
    </row>
    <row r="122" spans="1:13" ht="17.25" customHeight="1" x14ac:dyDescent="0.25">
      <c r="A122" s="332" t="s">
        <v>42</v>
      </c>
      <c r="B122" s="335"/>
      <c r="C122" s="156"/>
      <c r="D122" s="193"/>
      <c r="E122" s="193"/>
      <c r="L122" s="265" t="s">
        <v>97</v>
      </c>
      <c r="M122" s="21"/>
    </row>
    <row r="123" spans="1:13" ht="17.25" customHeight="1" x14ac:dyDescent="0.25">
      <c r="A123" s="333"/>
      <c r="B123" s="335"/>
      <c r="C123" s="156"/>
      <c r="D123" s="193"/>
      <c r="E123" s="193"/>
      <c r="L123" s="266"/>
      <c r="M123" s="22"/>
    </row>
    <row r="124" spans="1:13" ht="17.25" customHeight="1" x14ac:dyDescent="0.25">
      <c r="A124" s="332" t="s">
        <v>112</v>
      </c>
      <c r="B124" s="335"/>
      <c r="C124" s="156"/>
      <c r="D124" s="193"/>
      <c r="E124" s="193"/>
      <c r="L124" s="265" t="s">
        <v>100</v>
      </c>
      <c r="M124" s="21"/>
    </row>
    <row r="125" spans="1:13" ht="17.25" customHeight="1" x14ac:dyDescent="0.25">
      <c r="A125" s="333"/>
      <c r="B125" s="335"/>
      <c r="C125" s="156"/>
      <c r="D125" s="193"/>
      <c r="E125" s="193"/>
      <c r="L125" s="266"/>
      <c r="M125" s="22"/>
    </row>
    <row r="126" spans="1:13" ht="17.25" customHeight="1" x14ac:dyDescent="0.25">
      <c r="A126" s="332" t="s">
        <v>44</v>
      </c>
      <c r="B126" s="335"/>
      <c r="C126" s="156"/>
      <c r="D126" s="193"/>
      <c r="E126" s="193"/>
    </row>
    <row r="127" spans="1:13" ht="17.25" customHeight="1" x14ac:dyDescent="0.25">
      <c r="A127" s="333"/>
      <c r="B127" s="335"/>
      <c r="C127" s="156"/>
      <c r="D127" s="193"/>
      <c r="E127" s="193"/>
    </row>
    <row r="128" spans="1:13" ht="17.25" customHeight="1" x14ac:dyDescent="0.25">
      <c r="A128" s="332" t="s">
        <v>45</v>
      </c>
      <c r="B128" s="335"/>
      <c r="C128" s="156"/>
      <c r="D128" s="193"/>
      <c r="E128" s="193"/>
    </row>
    <row r="129" spans="1:5" ht="17.25" customHeight="1" x14ac:dyDescent="0.25">
      <c r="A129" s="333"/>
      <c r="B129" s="335"/>
      <c r="C129" s="156"/>
      <c r="D129" s="193"/>
      <c r="E129" s="193"/>
    </row>
    <row r="130" spans="1:5" ht="17.25" customHeight="1" x14ac:dyDescent="0.25">
      <c r="A130" s="332" t="s">
        <v>46</v>
      </c>
      <c r="B130" s="335"/>
      <c r="C130" s="156"/>
      <c r="D130" s="193"/>
      <c r="E130" s="193"/>
    </row>
    <row r="131" spans="1:5" ht="17.25" customHeight="1" x14ac:dyDescent="0.25">
      <c r="A131" s="333"/>
      <c r="B131" s="335"/>
      <c r="C131" s="156"/>
      <c r="D131" s="193"/>
      <c r="E131" s="193"/>
    </row>
    <row r="132" spans="1:5" ht="17.25" customHeight="1" x14ac:dyDescent="0.25">
      <c r="A132" s="332" t="s">
        <v>47</v>
      </c>
      <c r="B132" s="335"/>
      <c r="C132" s="156"/>
      <c r="D132" s="193"/>
      <c r="E132" s="193"/>
    </row>
    <row r="133" spans="1:5" ht="17.25" customHeight="1" x14ac:dyDescent="0.25">
      <c r="A133" s="333"/>
      <c r="B133" s="335"/>
      <c r="C133" s="156"/>
      <c r="D133" s="193"/>
      <c r="E133" s="193"/>
    </row>
    <row r="134" spans="1:5" ht="17.25" customHeight="1" x14ac:dyDescent="0.25">
      <c r="A134" s="332" t="s">
        <v>48</v>
      </c>
      <c r="B134" s="335"/>
      <c r="C134" s="156"/>
      <c r="D134" s="193"/>
      <c r="E134" s="193"/>
    </row>
    <row r="135" spans="1:5" ht="17.25" customHeight="1" x14ac:dyDescent="0.25">
      <c r="A135" s="333"/>
      <c r="B135" s="335"/>
      <c r="C135" s="156"/>
      <c r="D135" s="193"/>
      <c r="E135" s="193"/>
    </row>
    <row r="136" spans="1:5" ht="17.25" customHeight="1" x14ac:dyDescent="0.25">
      <c r="A136" s="332" t="s">
        <v>49</v>
      </c>
      <c r="B136" s="335"/>
      <c r="C136" s="156"/>
      <c r="D136" s="193"/>
      <c r="E136" s="193"/>
    </row>
    <row r="137" spans="1:5" ht="17.25" customHeight="1" x14ac:dyDescent="0.25">
      <c r="A137" s="333"/>
      <c r="B137" s="335"/>
      <c r="C137" s="156"/>
      <c r="D137" s="193"/>
      <c r="E137" s="193"/>
    </row>
    <row r="138" spans="1:5" ht="17.25" customHeight="1" x14ac:dyDescent="0.25">
      <c r="A138" s="332" t="s">
        <v>114</v>
      </c>
      <c r="B138" s="335"/>
      <c r="C138" s="156"/>
      <c r="D138" s="193"/>
      <c r="E138" s="193"/>
    </row>
    <row r="139" spans="1:5" ht="17.25" customHeight="1" x14ac:dyDescent="0.25">
      <c r="A139" s="333"/>
      <c r="B139" s="335"/>
      <c r="C139" s="156"/>
      <c r="D139" s="193"/>
      <c r="E139" s="193"/>
    </row>
    <row r="140" spans="1:5" ht="17.25" customHeight="1" x14ac:dyDescent="0.25">
      <c r="A140" s="107" t="s">
        <v>115</v>
      </c>
      <c r="B140" s="335"/>
      <c r="C140" s="156"/>
      <c r="D140" s="193"/>
      <c r="E140" s="193"/>
    </row>
    <row r="141" spans="1:5" ht="17.25" customHeight="1" x14ac:dyDescent="0.25">
      <c r="A141" s="107"/>
      <c r="B141" s="336"/>
      <c r="C141" s="156"/>
      <c r="D141" s="193"/>
      <c r="E141" s="193"/>
    </row>
    <row r="142" spans="1:5" ht="17.25" customHeight="1" x14ac:dyDescent="0.25">
      <c r="A142" s="332" t="s">
        <v>51</v>
      </c>
      <c r="B142" s="334" t="s">
        <v>52</v>
      </c>
      <c r="C142" s="156"/>
      <c r="D142" s="193"/>
      <c r="E142" s="193"/>
    </row>
    <row r="143" spans="1:5" ht="17.25" customHeight="1" x14ac:dyDescent="0.25">
      <c r="A143" s="333"/>
      <c r="B143" s="335"/>
      <c r="C143" s="156"/>
      <c r="D143" s="193"/>
      <c r="E143" s="193"/>
    </row>
    <row r="144" spans="1:5" ht="17.25" customHeight="1" x14ac:dyDescent="0.25">
      <c r="A144" s="332" t="s">
        <v>53</v>
      </c>
      <c r="B144" s="335"/>
      <c r="C144" s="156"/>
      <c r="D144" s="193"/>
      <c r="E144" s="193"/>
    </row>
    <row r="145" spans="1:5" ht="17.25" customHeight="1" x14ac:dyDescent="0.25">
      <c r="A145" s="333"/>
      <c r="B145" s="335"/>
      <c r="C145" s="156"/>
      <c r="D145" s="193"/>
      <c r="E145" s="193"/>
    </row>
    <row r="146" spans="1:5" ht="17.25" customHeight="1" x14ac:dyDescent="0.25">
      <c r="A146" s="332" t="s">
        <v>54</v>
      </c>
      <c r="B146" s="335"/>
      <c r="C146" s="156"/>
      <c r="D146" s="193"/>
      <c r="E146" s="193"/>
    </row>
    <row r="147" spans="1:5" ht="17.25" customHeight="1" x14ac:dyDescent="0.25">
      <c r="A147" s="333"/>
      <c r="B147" s="335"/>
      <c r="C147" s="156"/>
      <c r="D147" s="193"/>
      <c r="E147" s="193"/>
    </row>
    <row r="148" spans="1:5" ht="17.25" customHeight="1" x14ac:dyDescent="0.25">
      <c r="A148" s="337" t="s">
        <v>56</v>
      </c>
      <c r="B148" s="335"/>
      <c r="C148" s="156"/>
      <c r="D148" s="193"/>
      <c r="E148" s="193"/>
    </row>
    <row r="149" spans="1:5" ht="17.25" customHeight="1" x14ac:dyDescent="0.25">
      <c r="A149" s="338"/>
      <c r="B149" s="335"/>
      <c r="C149" s="156"/>
      <c r="D149" s="193"/>
      <c r="E149" s="193"/>
    </row>
    <row r="150" spans="1:5" ht="17.25" customHeight="1" x14ac:dyDescent="0.25">
      <c r="A150" s="332" t="s">
        <v>57</v>
      </c>
      <c r="B150" s="335"/>
      <c r="C150" s="156"/>
      <c r="D150" s="193"/>
      <c r="E150" s="193"/>
    </row>
    <row r="151" spans="1:5" ht="17.25" customHeight="1" x14ac:dyDescent="0.25">
      <c r="A151" s="333"/>
      <c r="B151" s="335"/>
      <c r="C151" s="156"/>
      <c r="D151" s="193"/>
      <c r="E151" s="193"/>
    </row>
    <row r="152" spans="1:5" ht="17.25" customHeight="1" x14ac:dyDescent="0.25">
      <c r="A152" s="339" t="s">
        <v>116</v>
      </c>
      <c r="B152" s="335"/>
      <c r="C152" s="156"/>
      <c r="D152" s="193"/>
      <c r="E152" s="193"/>
    </row>
    <row r="153" spans="1:5" ht="17.25" customHeight="1" x14ac:dyDescent="0.25">
      <c r="A153" s="339"/>
      <c r="B153" s="335"/>
      <c r="C153" s="156"/>
      <c r="D153" s="193"/>
      <c r="E153" s="193"/>
    </row>
    <row r="154" spans="1:5" ht="17.25" customHeight="1" x14ac:dyDescent="0.25">
      <c r="A154" s="340" t="s">
        <v>60</v>
      </c>
      <c r="B154" s="335"/>
      <c r="C154" s="156"/>
      <c r="D154" s="193"/>
      <c r="E154" s="193"/>
    </row>
    <row r="155" spans="1:5" ht="17.25" customHeight="1" x14ac:dyDescent="0.25">
      <c r="A155" s="333"/>
      <c r="B155" s="335"/>
      <c r="C155" s="156"/>
      <c r="D155" s="193"/>
      <c r="E155" s="193"/>
    </row>
    <row r="156" spans="1:5" ht="17.25" customHeight="1" x14ac:dyDescent="0.25">
      <c r="A156" s="332" t="s">
        <v>61</v>
      </c>
      <c r="B156" s="335"/>
      <c r="C156" s="156"/>
      <c r="D156" s="193"/>
      <c r="E156" s="193"/>
    </row>
    <row r="157" spans="1:5" ht="17.25" customHeight="1" x14ac:dyDescent="0.25">
      <c r="A157" s="333"/>
      <c r="B157" s="336"/>
      <c r="C157" s="156"/>
      <c r="D157" s="193"/>
      <c r="E157" s="193"/>
    </row>
  </sheetData>
  <sheetProtection algorithmName="SHA-512" hashValue="wG3xWq6krPIXKN1HGw5r6ZskTd+7KK/4Uq1EFhHxDlF8XiVUrX40Idm6oL708tMWV4Uk2zPWVrANbAUw0u5x0w==" saltValue="tb1jx62VbNa1T2n0DHWgcg==" spinCount="100000" sheet="1" objects="1" scenarios="1"/>
  <mergeCells count="80">
    <mergeCell ref="A110:A111"/>
    <mergeCell ref="A1:Q1"/>
    <mergeCell ref="A3:A50"/>
    <mergeCell ref="A51:A58"/>
    <mergeCell ref="A59:A62"/>
    <mergeCell ref="A63:A66"/>
    <mergeCell ref="A67:A68"/>
    <mergeCell ref="F100:F104"/>
    <mergeCell ref="F105:F110"/>
    <mergeCell ref="A100:A101"/>
    <mergeCell ref="A102:A103"/>
    <mergeCell ref="A104:A105"/>
    <mergeCell ref="A106:A107"/>
    <mergeCell ref="A108:A109"/>
    <mergeCell ref="N100:N101"/>
    <mergeCell ref="N102:N103"/>
    <mergeCell ref="A156:A157"/>
    <mergeCell ref="B100:B111"/>
    <mergeCell ref="B112:B141"/>
    <mergeCell ref="B142:B157"/>
    <mergeCell ref="A136:A137"/>
    <mergeCell ref="A138:A139"/>
    <mergeCell ref="A142:A143"/>
    <mergeCell ref="A144:A145"/>
    <mergeCell ref="A146:A147"/>
    <mergeCell ref="A148:A149"/>
    <mergeCell ref="A124:A125"/>
    <mergeCell ref="A126:A127"/>
    <mergeCell ref="A128:A129"/>
    <mergeCell ref="A130:A131"/>
    <mergeCell ref="A132:A133"/>
    <mergeCell ref="A134:A135"/>
    <mergeCell ref="A150:A151"/>
    <mergeCell ref="A152:A153"/>
    <mergeCell ref="A154:A155"/>
    <mergeCell ref="A112:A113"/>
    <mergeCell ref="A114:A115"/>
    <mergeCell ref="A116:A117"/>
    <mergeCell ref="A118:A119"/>
    <mergeCell ref="A120:A121"/>
    <mergeCell ref="A122:A123"/>
    <mergeCell ref="L106:L107"/>
    <mergeCell ref="L108:L109"/>
    <mergeCell ref="L110:L111"/>
    <mergeCell ref="L100:L101"/>
    <mergeCell ref="L102:L103"/>
    <mergeCell ref="L104:L105"/>
    <mergeCell ref="E63:E66"/>
    <mergeCell ref="L118:L119"/>
    <mergeCell ref="L120:L121"/>
    <mergeCell ref="L122:L123"/>
    <mergeCell ref="L124:L125"/>
    <mergeCell ref="L112:L113"/>
    <mergeCell ref="L114:L115"/>
    <mergeCell ref="L116:L117"/>
    <mergeCell ref="J100:J101"/>
    <mergeCell ref="K100:K103"/>
    <mergeCell ref="J102:J103"/>
    <mergeCell ref="G100:G101"/>
    <mergeCell ref="H100:H101"/>
    <mergeCell ref="I100:I101"/>
    <mergeCell ref="H102:H103"/>
    <mergeCell ref="I102:I104"/>
    <mergeCell ref="B13:C13"/>
    <mergeCell ref="B27:C27"/>
    <mergeCell ref="B52:C52"/>
    <mergeCell ref="C63:C66"/>
    <mergeCell ref="D63:D66"/>
    <mergeCell ref="Q63:Q66"/>
    <mergeCell ref="F63:F66"/>
    <mergeCell ref="G63:G66"/>
    <mergeCell ref="H63:H66"/>
    <mergeCell ref="I63:I66"/>
    <mergeCell ref="J63:J66"/>
    <mergeCell ref="K63:K66"/>
    <mergeCell ref="L63:L66"/>
    <mergeCell ref="M63:M66"/>
    <mergeCell ref="N63:N66"/>
    <mergeCell ref="O63:O66"/>
    <mergeCell ref="P63:P66"/>
  </mergeCells>
  <phoneticPr fontId="18"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8F0E-9D49-4696-A2FE-F5B821829F8F}">
  <dimension ref="A1:I28"/>
  <sheetViews>
    <sheetView workbookViewId="0">
      <selection activeCell="N21" sqref="N21"/>
    </sheetView>
  </sheetViews>
  <sheetFormatPr baseColWidth="10" defaultRowHeight="15" x14ac:dyDescent="0.25"/>
  <cols>
    <col min="2" max="2" width="21.42578125" bestFit="1" customWidth="1"/>
    <col min="3" max="3" width="13.140625" bestFit="1" customWidth="1"/>
    <col min="4" max="4" width="17.28515625" bestFit="1" customWidth="1"/>
    <col min="5" max="5" width="20" bestFit="1" customWidth="1"/>
    <col min="7" max="7" width="9.7109375" bestFit="1" customWidth="1"/>
    <col min="8" max="8" width="16.7109375" bestFit="1" customWidth="1"/>
    <col min="9" max="9" width="20.28515625" bestFit="1" customWidth="1"/>
  </cols>
  <sheetData>
    <row r="1" spans="1:9" ht="51" customHeight="1" x14ac:dyDescent="0.25">
      <c r="A1" s="438" t="s">
        <v>228</v>
      </c>
      <c r="B1" s="438"/>
      <c r="C1" s="438"/>
      <c r="D1" s="438"/>
      <c r="E1" s="438"/>
      <c r="F1" s="438"/>
      <c r="G1" s="438"/>
      <c r="H1" s="438"/>
      <c r="I1" s="438"/>
    </row>
    <row r="2" spans="1:9" x14ac:dyDescent="0.25">
      <c r="A2" s="98" t="s">
        <v>230</v>
      </c>
      <c r="B2" s="98" t="s">
        <v>229</v>
      </c>
      <c r="C2" s="98" t="s">
        <v>231</v>
      </c>
      <c r="D2" s="98" t="s">
        <v>232</v>
      </c>
      <c r="E2" s="98" t="s">
        <v>233</v>
      </c>
      <c r="F2" s="98" t="s">
        <v>234</v>
      </c>
      <c r="G2" s="98" t="s">
        <v>235</v>
      </c>
      <c r="H2" s="98" t="s">
        <v>236</v>
      </c>
      <c r="I2" s="98" t="s">
        <v>237</v>
      </c>
    </row>
    <row r="3" spans="1:9" x14ac:dyDescent="0.25">
      <c r="A3" s="94"/>
      <c r="B3" s="94"/>
      <c r="C3" s="94"/>
      <c r="D3" s="94"/>
      <c r="E3" s="94"/>
      <c r="F3" s="94"/>
      <c r="G3" s="94"/>
      <c r="H3" s="94"/>
      <c r="I3" s="94"/>
    </row>
    <row r="4" spans="1:9" x14ac:dyDescent="0.25">
      <c r="A4" s="94"/>
      <c r="B4" s="94"/>
      <c r="C4" s="94"/>
      <c r="D4" s="94"/>
      <c r="E4" s="94"/>
      <c r="F4" s="94"/>
      <c r="G4" s="94"/>
      <c r="H4" s="94"/>
      <c r="I4" s="94"/>
    </row>
    <row r="5" spans="1:9" x14ac:dyDescent="0.25">
      <c r="A5" s="94"/>
      <c r="B5" s="94"/>
      <c r="C5" s="94"/>
      <c r="D5" s="94"/>
      <c r="E5" s="94"/>
      <c r="F5" s="94"/>
      <c r="G5" s="94"/>
      <c r="H5" s="94"/>
      <c r="I5" s="94"/>
    </row>
    <row r="6" spans="1:9" x14ac:dyDescent="0.25">
      <c r="A6" s="94"/>
      <c r="B6" s="94"/>
      <c r="C6" s="94"/>
      <c r="D6" s="94"/>
      <c r="E6" s="94"/>
      <c r="F6" s="94"/>
      <c r="G6" s="94"/>
      <c r="H6" s="94"/>
      <c r="I6" s="94"/>
    </row>
    <row r="7" spans="1:9" x14ac:dyDescent="0.25">
      <c r="A7" s="94"/>
      <c r="B7" s="94"/>
      <c r="C7" s="94"/>
      <c r="D7" s="94"/>
      <c r="E7" s="94"/>
      <c r="F7" s="94"/>
      <c r="G7" s="94"/>
      <c r="H7" s="94"/>
      <c r="I7" s="94"/>
    </row>
    <row r="8" spans="1:9" x14ac:dyDescent="0.25">
      <c r="A8" s="94"/>
      <c r="B8" s="94"/>
      <c r="C8" s="94"/>
      <c r="D8" s="94"/>
      <c r="E8" s="94"/>
      <c r="F8" s="94"/>
      <c r="G8" s="94"/>
      <c r="H8" s="94"/>
      <c r="I8" s="94"/>
    </row>
    <row r="9" spans="1:9" x14ac:dyDescent="0.25">
      <c r="A9" s="94"/>
      <c r="B9" s="94"/>
      <c r="C9" s="94"/>
      <c r="D9" s="94"/>
      <c r="E9" s="94"/>
      <c r="F9" s="94"/>
      <c r="G9" s="94"/>
      <c r="H9" s="94"/>
      <c r="I9" s="94"/>
    </row>
    <row r="10" spans="1:9" x14ac:dyDescent="0.25">
      <c r="A10" s="94"/>
      <c r="B10" s="94"/>
      <c r="C10" s="94"/>
      <c r="D10" s="94"/>
      <c r="E10" s="94"/>
      <c r="F10" s="94"/>
      <c r="G10" s="94"/>
      <c r="H10" s="94"/>
      <c r="I10" s="94"/>
    </row>
    <row r="11" spans="1:9" x14ac:dyDescent="0.25">
      <c r="A11" s="94"/>
      <c r="B11" s="94"/>
      <c r="C11" s="94"/>
      <c r="D11" s="94"/>
      <c r="E11" s="94"/>
      <c r="F11" s="94"/>
      <c r="G11" s="94"/>
      <c r="H11" s="94"/>
      <c r="I11" s="94"/>
    </row>
    <row r="12" spans="1:9" x14ac:dyDescent="0.25">
      <c r="A12" s="94"/>
      <c r="B12" s="94"/>
      <c r="C12" s="94"/>
      <c r="D12" s="94"/>
      <c r="E12" s="94"/>
      <c r="F12" s="94"/>
      <c r="G12" s="94"/>
      <c r="H12" s="94"/>
      <c r="I12" s="94"/>
    </row>
    <row r="13" spans="1:9" x14ac:dyDescent="0.25">
      <c r="A13" s="94"/>
      <c r="B13" s="94"/>
      <c r="C13" s="94"/>
      <c r="D13" s="94"/>
      <c r="E13" s="94"/>
      <c r="F13" s="94"/>
      <c r="G13" s="94"/>
      <c r="H13" s="94"/>
      <c r="I13" s="94"/>
    </row>
    <row r="14" spans="1:9" x14ac:dyDescent="0.25">
      <c r="A14" s="94"/>
      <c r="B14" s="94"/>
      <c r="C14" s="94"/>
      <c r="D14" s="94"/>
      <c r="E14" s="94"/>
      <c r="F14" s="94"/>
      <c r="G14" s="94"/>
      <c r="H14" s="94"/>
      <c r="I14" s="94"/>
    </row>
    <row r="15" spans="1:9" x14ac:dyDescent="0.25">
      <c r="A15" s="94"/>
      <c r="B15" s="94"/>
      <c r="C15" s="94"/>
      <c r="D15" s="94"/>
      <c r="E15" s="94"/>
      <c r="F15" s="94"/>
      <c r="G15" s="94"/>
      <c r="H15" s="94"/>
      <c r="I15" s="94"/>
    </row>
    <row r="16" spans="1:9" x14ac:dyDescent="0.25">
      <c r="A16" s="94"/>
      <c r="B16" s="94"/>
      <c r="C16" s="94"/>
      <c r="D16" s="94"/>
      <c r="E16" s="94"/>
      <c r="F16" s="94"/>
      <c r="G16" s="94"/>
      <c r="H16" s="94"/>
      <c r="I16" s="94"/>
    </row>
    <row r="17" spans="1:9" x14ac:dyDescent="0.25">
      <c r="A17" s="94"/>
      <c r="B17" s="94"/>
      <c r="C17" s="94"/>
      <c r="D17" s="94"/>
      <c r="E17" s="94"/>
      <c r="F17" s="94"/>
      <c r="G17" s="94"/>
      <c r="H17" s="94"/>
      <c r="I17" s="94"/>
    </row>
    <row r="18" spans="1:9" x14ac:dyDescent="0.25">
      <c r="A18" s="94"/>
      <c r="B18" s="94"/>
      <c r="C18" s="94"/>
      <c r="D18" s="94"/>
      <c r="E18" s="94"/>
      <c r="F18" s="94"/>
      <c r="G18" s="94"/>
      <c r="H18" s="94"/>
      <c r="I18" s="94"/>
    </row>
    <row r="19" spans="1:9" x14ac:dyDescent="0.25">
      <c r="A19" s="94"/>
      <c r="B19" s="94"/>
      <c r="C19" s="94"/>
      <c r="D19" s="94"/>
      <c r="E19" s="94"/>
      <c r="F19" s="94"/>
      <c r="G19" s="94"/>
      <c r="H19" s="94"/>
      <c r="I19" s="94"/>
    </row>
    <row r="20" spans="1:9" x14ac:dyDescent="0.25">
      <c r="A20" s="94"/>
      <c r="B20" s="94"/>
      <c r="C20" s="94"/>
      <c r="D20" s="94"/>
      <c r="E20" s="94"/>
      <c r="F20" s="94"/>
      <c r="G20" s="94"/>
      <c r="H20" s="94"/>
      <c r="I20" s="94"/>
    </row>
    <row r="21" spans="1:9" x14ac:dyDescent="0.25">
      <c r="A21" s="94"/>
      <c r="B21" s="94"/>
      <c r="C21" s="94"/>
      <c r="D21" s="94"/>
      <c r="E21" s="94"/>
      <c r="F21" s="94"/>
      <c r="G21" s="94"/>
      <c r="H21" s="94"/>
      <c r="I21" s="94"/>
    </row>
    <row r="22" spans="1:9" x14ac:dyDescent="0.25">
      <c r="A22" s="94"/>
      <c r="B22" s="94"/>
      <c r="C22" s="94"/>
      <c r="D22" s="94"/>
      <c r="E22" s="94"/>
      <c r="F22" s="94"/>
      <c r="G22" s="94"/>
      <c r="H22" s="94"/>
      <c r="I22" s="94"/>
    </row>
    <row r="23" spans="1:9" x14ac:dyDescent="0.25">
      <c r="A23" s="94"/>
      <c r="B23" s="94"/>
      <c r="C23" s="94"/>
      <c r="D23" s="94"/>
      <c r="E23" s="94"/>
      <c r="F23" s="94"/>
      <c r="G23" s="94"/>
      <c r="H23" s="94"/>
      <c r="I23" s="94"/>
    </row>
    <row r="24" spans="1:9" x14ac:dyDescent="0.25">
      <c r="A24" s="94"/>
      <c r="B24" s="94"/>
      <c r="C24" s="94"/>
      <c r="D24" s="94"/>
      <c r="E24" s="94"/>
      <c r="F24" s="94"/>
      <c r="G24" s="94"/>
      <c r="H24" s="94"/>
      <c r="I24" s="94"/>
    </row>
    <row r="25" spans="1:9" x14ac:dyDescent="0.25">
      <c r="A25" s="94"/>
      <c r="B25" s="94"/>
      <c r="C25" s="94"/>
      <c r="D25" s="94"/>
      <c r="E25" s="94"/>
      <c r="F25" s="94"/>
      <c r="G25" s="94"/>
      <c r="H25" s="94"/>
      <c r="I25" s="94"/>
    </row>
    <row r="26" spans="1:9" x14ac:dyDescent="0.25">
      <c r="A26" s="94"/>
      <c r="B26" s="94"/>
      <c r="C26" s="94"/>
      <c r="D26" s="94"/>
      <c r="E26" s="94"/>
      <c r="F26" s="94"/>
      <c r="G26" s="94"/>
      <c r="H26" s="94"/>
      <c r="I26" s="94"/>
    </row>
    <row r="27" spans="1:9" x14ac:dyDescent="0.25">
      <c r="A27" s="94"/>
      <c r="B27" s="94"/>
      <c r="C27" s="94"/>
      <c r="D27" s="94"/>
      <c r="E27" s="94"/>
      <c r="F27" s="94"/>
      <c r="G27" s="94"/>
      <c r="H27" s="94"/>
      <c r="I27" s="94"/>
    </row>
    <row r="28" spans="1:9" x14ac:dyDescent="0.25">
      <c r="A28" s="94"/>
      <c r="B28" s="94"/>
      <c r="C28" s="94"/>
      <c r="D28" s="94"/>
      <c r="E28" s="94"/>
      <c r="F28" s="94"/>
      <c r="G28" s="94"/>
      <c r="H28" s="94"/>
      <c r="I28" s="94"/>
    </row>
  </sheetData>
  <mergeCells count="1">
    <mergeCell ref="A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8" ma:contentTypeDescription="Crear nuevo documento." ma:contentTypeScope="" ma:versionID="fb47223a545dbac960840bd937f0075d">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41217a69b0f1900ebd5a48760ef3f28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04B857-725A-4962-9C3F-0E645A7CE2EF}">
  <ds:schemaRefs>
    <ds:schemaRef ds:uri="http://schemas.microsoft.com/office/2006/metadata/properties"/>
    <ds:schemaRef ds:uri="http://schemas.microsoft.com/office/infopath/2007/PartnerControls"/>
    <ds:schemaRef ds:uri="348e6f39-ddb5-48b9-87b5-72ba7198206b"/>
  </ds:schemaRefs>
</ds:datastoreItem>
</file>

<file path=customXml/itemProps2.xml><?xml version="1.0" encoding="utf-8"?>
<ds:datastoreItem xmlns:ds="http://schemas.openxmlformats.org/officeDocument/2006/customXml" ds:itemID="{E6C67F2A-9574-4B98-A257-1B2A7B77C957}">
  <ds:schemaRefs>
    <ds:schemaRef ds:uri="http://schemas.microsoft.com/sharepoint/v3/contenttype/forms"/>
  </ds:schemaRefs>
</ds:datastoreItem>
</file>

<file path=customXml/itemProps3.xml><?xml version="1.0" encoding="utf-8"?>
<ds:datastoreItem xmlns:ds="http://schemas.openxmlformats.org/officeDocument/2006/customXml" ds:itemID="{C0BE1C76-4FE8-46AA-BD91-B4D2D97CD1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Cronograma Bienestar 2024</vt:lpstr>
      <vt:lpstr>Cronograma Bienestar 2025 V1</vt:lpstr>
      <vt:lpstr>Cronograma personal seguimiento</vt:lpstr>
      <vt:lpstr>Cronograma Bienestar 2025 V2</vt:lpstr>
      <vt:lpstr>Cronograma Bienestar 2024 (2)</vt:lpstr>
      <vt:lpstr>Hoja2</vt:lpstr>
      <vt:lpstr>Hoja3</vt:lpstr>
      <vt:lpstr>'Cronograma Bienestar 2024'!Área_de_impresión</vt:lpstr>
      <vt:lpstr>'Cronograma Bienestar 2024 (2)'!Área_de_impresión</vt:lpstr>
      <vt:lpstr>'Cronograma Bienestar 2025 V1'!Área_de_impresión</vt:lpstr>
      <vt:lpstr>'Cronograma Bienestar 2025 V2'!Área_de_impresión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Sehidy Dayana Fula Bohorquez</dc:creator>
  <cp:keywords/>
  <dc:description/>
  <cp:lastModifiedBy>Adriana Prieto Antolinez</cp:lastModifiedBy>
  <cp:revision/>
  <dcterms:created xsi:type="dcterms:W3CDTF">2016-05-04T04:52:36Z</dcterms:created>
  <dcterms:modified xsi:type="dcterms:W3CDTF">2025-01-29T21:45:21Z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2022-12-05T18:42:12Z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ca47573d-64d7-4b32-b876-b1d51c492f56</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ies>
</file>